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2014_entrata" sheetId="1" r:id="rId1"/>
  </sheets>
  <definedNames/>
  <calcPr fullCalcOnLoad="1"/>
</workbook>
</file>

<file path=xl/sharedStrings.xml><?xml version="1.0" encoding="utf-8"?>
<sst xmlns="http://schemas.openxmlformats.org/spreadsheetml/2006/main" count="387" uniqueCount="309">
  <si>
    <t/>
  </si>
  <si>
    <t>1010010</t>
  </si>
  <si>
    <t>1010020</t>
  </si>
  <si>
    <t>1010030</t>
  </si>
  <si>
    <t>1010040</t>
  </si>
  <si>
    <t>1010041</t>
  </si>
  <si>
    <t>1010050</t>
  </si>
  <si>
    <t>1010055</t>
  </si>
  <si>
    <t>1010058</t>
  </si>
  <si>
    <t>1020060</t>
  </si>
  <si>
    <t>1020070</t>
  </si>
  <si>
    <t>1020071</t>
  </si>
  <si>
    <t>1020072</t>
  </si>
  <si>
    <t>1020073</t>
  </si>
  <si>
    <t>1020074</t>
  </si>
  <si>
    <t>1020090</t>
  </si>
  <si>
    <t>1030099</t>
  </si>
  <si>
    <t>1030100</t>
  </si>
  <si>
    <t>2010120</t>
  </si>
  <si>
    <t>2010130</t>
  </si>
  <si>
    <t>2010140</t>
  </si>
  <si>
    <t>2020165</t>
  </si>
  <si>
    <t>2020180</t>
  </si>
  <si>
    <t>2020220</t>
  </si>
  <si>
    <t>2020230</t>
  </si>
  <si>
    <t>2020240</t>
  </si>
  <si>
    <t>2040189</t>
  </si>
  <si>
    <t>2040290</t>
  </si>
  <si>
    <t>2050258</t>
  </si>
  <si>
    <t>2050260</t>
  </si>
  <si>
    <t>2050265</t>
  </si>
  <si>
    <t>2050271</t>
  </si>
  <si>
    <t>2050279</t>
  </si>
  <si>
    <t>2050280</t>
  </si>
  <si>
    <t>3010300</t>
  </si>
  <si>
    <t>3010310</t>
  </si>
  <si>
    <t>3010340</t>
  </si>
  <si>
    <t>3010350</t>
  </si>
  <si>
    <t>3010360</t>
  </si>
  <si>
    <t>3010370</t>
  </si>
  <si>
    <t>3010400</t>
  </si>
  <si>
    <t>3010410</t>
  </si>
  <si>
    <t>3010430</t>
  </si>
  <si>
    <t>3010440</t>
  </si>
  <si>
    <t>3010450</t>
  </si>
  <si>
    <t>3010460</t>
  </si>
  <si>
    <t>3010470</t>
  </si>
  <si>
    <t>3010480</t>
  </si>
  <si>
    <t>3010490</t>
  </si>
  <si>
    <t>3010499</t>
  </si>
  <si>
    <t>3010500</t>
  </si>
  <si>
    <t>3010510</t>
  </si>
  <si>
    <t>3010515</t>
  </si>
  <si>
    <t>3020520</t>
  </si>
  <si>
    <t>3020530</t>
  </si>
  <si>
    <t>3020540</t>
  </si>
  <si>
    <t>3020550</t>
  </si>
  <si>
    <t>3030560</t>
  </si>
  <si>
    <t>3040570</t>
  </si>
  <si>
    <t>3040580</t>
  </si>
  <si>
    <t>3050590</t>
  </si>
  <si>
    <t>3050597</t>
  </si>
  <si>
    <t>3050600</t>
  </si>
  <si>
    <t>3050610</t>
  </si>
  <si>
    <t>3050620</t>
  </si>
  <si>
    <t>3050625</t>
  </si>
  <si>
    <t>3050630</t>
  </si>
  <si>
    <t>3050650</t>
  </si>
  <si>
    <t>3050655</t>
  </si>
  <si>
    <t>4010660</t>
  </si>
  <si>
    <t>4010670</t>
  </si>
  <si>
    <t>4010680</t>
  </si>
  <si>
    <t>4010690</t>
  </si>
  <si>
    <t>4010700</t>
  </si>
  <si>
    <t>4020730</t>
  </si>
  <si>
    <t>4030770</t>
  </si>
  <si>
    <t>4030780</t>
  </si>
  <si>
    <t>4040791</t>
  </si>
  <si>
    <t>4050750</t>
  </si>
  <si>
    <t>4050760</t>
  </si>
  <si>
    <t>4050800</t>
  </si>
  <si>
    <t>4050846</t>
  </si>
  <si>
    <t>4050847</t>
  </si>
  <si>
    <t>4060830</t>
  </si>
  <si>
    <t>5010850</t>
  </si>
  <si>
    <t>5030870</t>
  </si>
  <si>
    <t>6010000</t>
  </si>
  <si>
    <t>6020000</t>
  </si>
  <si>
    <t>6030000</t>
  </si>
  <si>
    <t>6040000</t>
  </si>
  <si>
    <t>6050000</t>
  </si>
  <si>
    <t>6060000</t>
  </si>
  <si>
    <t>IMPOSTA COMUNALE SULLA PUBBLICITA'</t>
  </si>
  <si>
    <t>I.C.I.A.P.</t>
  </si>
  <si>
    <t>I.N.V.I.M.</t>
  </si>
  <si>
    <t>I.C.I.</t>
  </si>
  <si>
    <t>I.M.U</t>
  </si>
  <si>
    <t>ADDIZIONALE SUL CONSUMO DELL'ENERGIA ELETTRICA</t>
  </si>
  <si>
    <t>ADDIZIONALE IRPEF</t>
  </si>
  <si>
    <t>ALTRE IMPOSTE</t>
  </si>
  <si>
    <t>T.O.S.A.P.</t>
  </si>
  <si>
    <t>TASSA PER LO SMALTIMENTO RIFIUTI SOLIDI URBANI</t>
  </si>
  <si>
    <t>ADDIZIONALE ERARIALE TASSA RIFIUTI SOLIDI URBANI</t>
  </si>
  <si>
    <t>TRIBUTI COMUNALI RIFIUTI E SERVIZI (TARES)</t>
  </si>
  <si>
    <t>TASSA SERVIZI INDIVISIBILI</t>
  </si>
  <si>
    <t>TARI - TASSA RIFIUTI</t>
  </si>
  <si>
    <t>TASSA CONCORSI</t>
  </si>
  <si>
    <t>ENTRATE DA FONDO SPERIMENTALE DI RIEQUILIBRIO</t>
  </si>
  <si>
    <t>DIRITTI PUBBLICHE AFFISSIONI</t>
  </si>
  <si>
    <t>Totale categoria 4</t>
  </si>
  <si>
    <t>Totale categoria 5</t>
  </si>
  <si>
    <t>TRASFERIMENTI FINANZIARI DELLO STATO</t>
  </si>
  <si>
    <t>CONTRIBUTI STATALI</t>
  </si>
  <si>
    <t>CONTRIBUTI STATALI FINALIZZATI</t>
  </si>
  <si>
    <t>CONTRIBUTO REGIONALE PER ARCHIVIO STORICO L.R. 81/1985</t>
  </si>
  <si>
    <t>CONTRIBUTO REGIONALE PER ATTIVITA' CULTURALI DIVERSE</t>
  </si>
  <si>
    <t>CONTRIBUTI REGIONALI PER SERVIZI SOCIALI</t>
  </si>
  <si>
    <t>CONTRIBUTI REGIONALI PER INTERVENTI AMBIENTALI</t>
  </si>
  <si>
    <t>CONTRIBUTI REGIONALI DIVERSI.</t>
  </si>
  <si>
    <t>FINANZIAMENTO INIZIATIVA UNIONE EUROPA</t>
  </si>
  <si>
    <t>CONTRIBUTO DAL FONDO SOCIALE  EUROPEO</t>
  </si>
  <si>
    <t>CONTRIBUTI PROVINCIALI DIVERSI</t>
  </si>
  <si>
    <t>CONTRIBUTO DELLA PROVINCIA PER ATTIVITA' BIBLIOTECHE, MOSTRE E SPETTACOLI</t>
  </si>
  <si>
    <t>CONTR. PROVINCIALE A SOSTEGNO INTERVENTI FRUIZIONE DEL VERDE</t>
  </si>
  <si>
    <t>TRASFERIMENTI DA COMUNI</t>
  </si>
  <si>
    <t>CONTRIBUTI DALLA PROVINCIA PER TURISMO E SPETTACOLI</t>
  </si>
  <si>
    <t>CONTRIBUTI ALTRI ENTI SETTORE PUBBLICO</t>
  </si>
  <si>
    <t>Riassunto titolo I</t>
  </si>
  <si>
    <t>0010</t>
  </si>
  <si>
    <t>0020</t>
  </si>
  <si>
    <t>0030</t>
  </si>
  <si>
    <t>0040</t>
  </si>
  <si>
    <t>0041</t>
  </si>
  <si>
    <t>0050</t>
  </si>
  <si>
    <t>0055</t>
  </si>
  <si>
    <t>0058</t>
  </si>
  <si>
    <t>0060</t>
  </si>
  <si>
    <t>0070</t>
  </si>
  <si>
    <t>0071</t>
  </si>
  <si>
    <t>0072</t>
  </si>
  <si>
    <t>0073</t>
  </si>
  <si>
    <t>0074</t>
  </si>
  <si>
    <t>0090</t>
  </si>
  <si>
    <t>0099</t>
  </si>
  <si>
    <t>0100</t>
  </si>
  <si>
    <t>PARTE I - ENTRATA</t>
  </si>
  <si>
    <t>Codice e numero</t>
  </si>
  <si>
    <t>Denominazione</t>
  </si>
  <si>
    <t>Previsioni definitive   
esercizio in corso</t>
  </si>
  <si>
    <t>PREVISIONI DI COMPETENZA</t>
  </si>
  <si>
    <t>VARIAZIONI</t>
  </si>
  <si>
    <t>SOMME 
RISULTANTI</t>
  </si>
  <si>
    <t>in aumento</t>
  </si>
  <si>
    <t>in diminuzione</t>
  </si>
  <si>
    <t>Avanzo di amministrazione 
di cui:</t>
  </si>
  <si>
    <t>AVANZO - VINCOLATO</t>
  </si>
  <si>
    <t>AVANZO - FINANZIAMENTO INVESTIMENTI</t>
  </si>
  <si>
    <t>AVANZO - NON VINCOLATO</t>
  </si>
  <si>
    <t>AVANZO - FONDO AMMORTAMENTO</t>
  </si>
  <si>
    <t>0120</t>
  </si>
  <si>
    <t>0130</t>
  </si>
  <si>
    <t>0140</t>
  </si>
  <si>
    <t>0165</t>
  </si>
  <si>
    <t>0180</t>
  </si>
  <si>
    <t>0220</t>
  </si>
  <si>
    <t>0230</t>
  </si>
  <si>
    <t>0240</t>
  </si>
  <si>
    <t>0189</t>
  </si>
  <si>
    <t>0290</t>
  </si>
  <si>
    <t>0258</t>
  </si>
  <si>
    <t>0260</t>
  </si>
  <si>
    <t>0265</t>
  </si>
  <si>
    <t>0271</t>
  </si>
  <si>
    <t>0279</t>
  </si>
  <si>
    <t>0280</t>
  </si>
  <si>
    <t>Categoria 2 - TASSE</t>
  </si>
  <si>
    <t>Categoria 1 - IMPOSTE</t>
  </si>
  <si>
    <t>Categoria 3 - TRIBUTI SPECIALI ED ALTRE ENTRATE TRIBUTARIE PROPRIE</t>
  </si>
  <si>
    <t>Categoria 1 - CONTRIBUTI E TRASFERIMENTI CORRENTI DALLO STATO</t>
  </si>
  <si>
    <t>RISORSE GENERALI DI AMMINISTRAZIONE</t>
  </si>
  <si>
    <t>DIRITTI DI SEGRETERIA</t>
  </si>
  <si>
    <t>SANZIONI AMM.VE PER VIOLAZIONE DEI REGOLAMENTI COMUNALI A NORMA DI LEGGE</t>
  </si>
  <si>
    <t>PROVENTI RILASCIO COPIE.</t>
  </si>
  <si>
    <t>PROVENTI SERVIZIO TRASPORTI.</t>
  </si>
  <si>
    <t>PROVENTI DIVERSI.</t>
  </si>
  <si>
    <t>PROVENTI DERIVANTI DA SPETTACOLI E DA ATTIVITA' CULTURALI E TEATRALI</t>
  </si>
  <si>
    <t>PROVENTI SERVIZIO FUNERARIO</t>
  </si>
  <si>
    <t>PROVENTI PER USO IMPIANTI SPORTIVI</t>
  </si>
  <si>
    <t>PROVENTI DIVERSI DEL PARCO E DELLA VILLA REALE</t>
  </si>
  <si>
    <t>SERVIZIO DI RIMOZIONE FORZATA</t>
  </si>
  <si>
    <t>PROVENTI PER PARCHIMETRI E PARCHEGGI</t>
  </si>
  <si>
    <t>PROVENTI SERVIZIO AFFISSIONI  - CONVENZIONE -</t>
  </si>
  <si>
    <t>PROVENTI DA GESTIONE SERVIZI SOCIALI</t>
  </si>
  <si>
    <t>PROVENTI DERIVANTI DA MENSE</t>
  </si>
  <si>
    <t>PROVENTI SERVIZIO PRE-POST SCUOLA</t>
  </si>
  <si>
    <t>PROVENTI PER FREQUENZA DEI CENTRI ESTIVI DI VACANZA DEI MINORI.</t>
  </si>
  <si>
    <t>PROVENTI PER FREQUENZA DEGLI ASILI NIDO.</t>
  </si>
  <si>
    <t>PROVENTI PUBBLICA ISTRUZIONE</t>
  </si>
  <si>
    <t>FITTI REALI DI FONDI RUSTICI COMUNALI.</t>
  </si>
  <si>
    <t>CANONI CONSEGUENTI L'OCCUPAZIONE DI AREE PUBBLICHE.</t>
  </si>
  <si>
    <t>FITTI FABBRICATI COMUNALI</t>
  </si>
  <si>
    <t>PROVENTI DIVERSI DA CONCESSIONI IN USO BENI COMUNALI</t>
  </si>
  <si>
    <t>INTERESSI ATTIVI</t>
  </si>
  <si>
    <t>UTILE NETTO E/O DIVIDENDI SERVIZI GAS-ACQUA</t>
  </si>
  <si>
    <t>UTILE NETTO E DIVIDENDO SOCIETA' PARTECIPATE</t>
  </si>
  <si>
    <t>PROVENTI DIVERSI DA ALTRI COMUNI</t>
  </si>
  <si>
    <t>PROVENTI DIVERSI</t>
  </si>
  <si>
    <t>CONCORSI PER RETTE RICOVERO</t>
  </si>
  <si>
    <t>RIMBORSI PER AFFITTANZE FABBRICATI COMUNALI</t>
  </si>
  <si>
    <t>RIMBORSO DAL COMUNE DI MILANO E  DALLA REGIONE PER RIPIANO PERDITA DI GESTIONE PARCO E VILLA REALE.</t>
  </si>
  <si>
    <t>RIMBORSO DAL CONSORZIO PARCO E VILLA REALE</t>
  </si>
  <si>
    <t>RIMBORSI E PROVENTI DIVERSI DA ENTI E DA PRIVATI</t>
  </si>
  <si>
    <t>PROVENTI DERIVANTI DA SPONSORIZZAZIONI</t>
  </si>
  <si>
    <t>CREDITO D'IMPOSTA AI SENSI DELL'ART. 29 DELLA L. 342/2000</t>
  </si>
  <si>
    <t>Categoria 2 - CONTRIBUTI E TRASFERIMENTI CORRENTI DALLA REGIONE</t>
  </si>
  <si>
    <t>Categoria 4 - CONTRIBUTI E TRASFERIMENTI DA PARTE DI ORGANISMI COMUNITARI ED INTERNAZIONALI</t>
  </si>
  <si>
    <t>Categoria 5 - CONTRIBUTI E TRASFERIMENTI CORRENTI DA ALTRI ENTI DEL SETTORE PUBBLICO</t>
  </si>
  <si>
    <t>ENTRATE EXTRATRIBUTARIE</t>
  </si>
  <si>
    <t>Categoria 1 - PROVENTI DEI SERVIZI PUBBLICI</t>
  </si>
  <si>
    <t>ENTRATE DERIVANTI DA CONTRIB. E TRASFER. CORRENTI DELLO STATO,DELLA REGIONE E DI ALTRI ENTI PUBBL. ANCHE IN RAPPORTO ALL'ESERC. DI FUNZ.DEL.</t>
  </si>
  <si>
    <t>TITOLO II</t>
  </si>
  <si>
    <t xml:space="preserve">TITOLO I </t>
  </si>
  <si>
    <t>ENTRATE TRIBUTARIE</t>
  </si>
  <si>
    <t xml:space="preserve">TITOLO III </t>
  </si>
  <si>
    <t>TITOLO IV</t>
  </si>
  <si>
    <t>ENTRATE DERIVANTI DA ALIENAZIONI, DA TRASFERIMENTI DI CAPITALE E DA RISCOSSIONE DI CREDITI</t>
  </si>
  <si>
    <t>Categoria 1 - ALIENAZIONE DI BENI PATRIMONIALI</t>
  </si>
  <si>
    <t>TITOLO V</t>
  </si>
  <si>
    <t>ENTRATE DERIVANTI DA ACCENSIONI DI PRESTITI</t>
  </si>
  <si>
    <t>Categoria 1 - ANTICIPAZIONI DI CASSA</t>
  </si>
  <si>
    <t>TITOLO VI</t>
  </si>
  <si>
    <t>ENTRATE DA SERVIZI PER CONTO DI TERZI</t>
  </si>
  <si>
    <t>RITENUTE PREVIDENZIALI E ASSISTENZIALI AL PERSONALE</t>
  </si>
  <si>
    <t>RITENUTE ERARIALI</t>
  </si>
  <si>
    <t>ALTRE RITENUTE AL PERSONALE PER CONTO TERZI</t>
  </si>
  <si>
    <t>DEPOSITI CAUZIONALI</t>
  </si>
  <si>
    <t>RIMBORSO SPESE PER SERVIZI PER CONTO DI TERZI</t>
  </si>
  <si>
    <t>RIMBORSO DI ANTICIPAZIONE DI FONDI PER IL SERVIZIO ECONOMATO</t>
  </si>
  <si>
    <t>RISCOSSIONE DI SOMME PER ANTICIPAZIONI DI TESORERIA</t>
  </si>
  <si>
    <t>RISCOSSIONE DI  MUTUI E PRESTITI   PER OPERE PUBBLICHE DIVERSE</t>
  </si>
  <si>
    <t>Categoria 3 - ASSUNZIONE DI MUTUI E PRESTITI</t>
  </si>
  <si>
    <t>ALIENAZIONE BENI MOBILI COMUNALI</t>
  </si>
  <si>
    <t>ALIENAZIONE BENI IMMOBILI COMUNALI</t>
  </si>
  <si>
    <t>ALIENAZIONE DI AREE COMUNALI</t>
  </si>
  <si>
    <t>CONCESSIONE DIRITTI DI SUPERFICIE</t>
  </si>
  <si>
    <t>ALIENAZIONE TITOLI</t>
  </si>
  <si>
    <t>TRASFERIMENTO FINANZIARIO DELLO STATO</t>
  </si>
  <si>
    <t>CONTRIBUTI REGIONALI DIVERSI PER INVESTIMENTI</t>
  </si>
  <si>
    <t>CONTRIBUTI REGIONALI PER INTERVENTI DIVERSI</t>
  </si>
  <si>
    <t>CONTRIBUTI DELLA PROVINCIA PER INVESTIMENTI</t>
  </si>
  <si>
    <t>PROVENTI DA CONCESSIONI EDILIZIE</t>
  </si>
  <si>
    <t>INTERESSI LEGALI SU VERSAMENTI RATEIZZATI E PER RITARDATI PAGAMENTI DI ONERI DI URBANIZZAZIONE.</t>
  </si>
  <si>
    <t>CONTRIBUTI E DONAZIONI DA ENTI E DA PRIVATI</t>
  </si>
  <si>
    <t>CONTROPARTITA PER INTERVENTI SUL PATRIMONIO COMUNALE DA PARTE DI TERZI</t>
  </si>
  <si>
    <t>TRASFERIMENTI DI CAPITALE DIVERSI</t>
  </si>
  <si>
    <t>C/C DEPOSITI E MOVIMENTI INTERINALI DI VALORE.</t>
  </si>
  <si>
    <t>Riassunto Titolo IV</t>
  </si>
  <si>
    <t>Riassunto Titolo III</t>
  </si>
  <si>
    <t>Riassunto titolo II</t>
  </si>
  <si>
    <t>Categoria 1</t>
  </si>
  <si>
    <t>Categoria 2</t>
  </si>
  <si>
    <t>Categoria 3</t>
  </si>
  <si>
    <t xml:space="preserve">Categoria 4 </t>
  </si>
  <si>
    <t>Categoria 5</t>
  </si>
  <si>
    <t xml:space="preserve">Totale Titolo II </t>
  </si>
  <si>
    <t xml:space="preserve">Totale categoria 5 </t>
  </si>
  <si>
    <t xml:space="preserve">Categoria 1 </t>
  </si>
  <si>
    <t>Categoria 4</t>
  </si>
  <si>
    <t xml:space="preserve">Categoria 5 </t>
  </si>
  <si>
    <t xml:space="preserve">Categoria 2 </t>
  </si>
  <si>
    <t xml:space="preserve">Categoria 3 </t>
  </si>
  <si>
    <t xml:space="preserve">Totale Titolo I </t>
  </si>
  <si>
    <t xml:space="preserve">Totale categoria 1 </t>
  </si>
  <si>
    <t>Totale categoria 2</t>
  </si>
  <si>
    <t>Totale categoria 3</t>
  </si>
  <si>
    <t>Totale categoria 1</t>
  </si>
  <si>
    <t xml:space="preserve">Totale categoria 3 </t>
  </si>
  <si>
    <t xml:space="preserve">Totale categoria 4 </t>
  </si>
  <si>
    <t>Totale categoria 6</t>
  </si>
  <si>
    <t>Categoria 6</t>
  </si>
  <si>
    <t>Totale Titolo IV</t>
  </si>
  <si>
    <t>Totale Titolo V</t>
  </si>
  <si>
    <t>Riassunto Titolo V</t>
  </si>
  <si>
    <t>Totale Titolo VI</t>
  </si>
  <si>
    <t>Avanzo di amministrazione</t>
  </si>
  <si>
    <t>RIEPILOGO DEI TITOLI</t>
  </si>
  <si>
    <t>Titolo I</t>
  </si>
  <si>
    <t>Titolo II</t>
  </si>
  <si>
    <t>Titolo III</t>
  </si>
  <si>
    <t>Titolo IV</t>
  </si>
  <si>
    <t>Titolo V</t>
  </si>
  <si>
    <t>Totale</t>
  </si>
  <si>
    <t>TOTALE GENERALE DELL'ENTRATA</t>
  </si>
  <si>
    <t>Categoria 2 - PROVENTI DEI BENI DELL'ENTE</t>
  </si>
  <si>
    <t>Categoria 3 - INTERESSI SU ANTICIPAZIONI E CREDITI</t>
  </si>
  <si>
    <t>Categoria 4 - UTILI NETTI DELLE AZIENDE SPECIALI E DIVIDENDI DI SOCIETA' PARTECIPATE</t>
  </si>
  <si>
    <t>Categoria 5 - PROVENTI DIVERSI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</si>
  <si>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</si>
  <si>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</si>
  <si>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</si>
  <si>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</si>
  <si>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</si>
  <si>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01</t>
  </si>
  <si>
    <t>02</t>
  </si>
  <si>
    <t>03</t>
  </si>
  <si>
    <t>04</t>
  </si>
  <si>
    <t>05</t>
  </si>
  <si>
    <t>06</t>
  </si>
  <si>
    <t>Accertamenti ultimo
esercizio chiuso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</si>
</sst>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1" fillId="2" borderId="0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right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workbookViewId="0" topLeftCell="A181">
      <selection activeCell="L196" sqref="L196"/>
    </sheetView>
  </sheetViews>
  <sheetFormatPr defaultColWidth="9.140625" defaultRowHeight="12.75" outlineLevelRow="2"/>
  <cols>
    <col min="1" max="1" width="8.00390625" style="19" bestFit="1" customWidth="1"/>
    <col min="2" max="2" width="6.28125" style="19" customWidth="1"/>
    <col min="3" max="3" width="4.28125" style="17" customWidth="1"/>
    <col min="4" max="4" width="46.8515625" style="60" customWidth="1"/>
    <col min="5" max="6" width="17.7109375" style="61" customWidth="1"/>
    <col min="7" max="9" width="17.7109375" style="33" customWidth="1"/>
    <col min="10" max="10" width="9.140625" style="61" customWidth="1"/>
    <col min="11" max="16384" width="9.140625" style="19" customWidth="1"/>
  </cols>
  <sheetData>
    <row r="1" spans="1:10" s="7" customFormat="1" ht="12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"/>
    </row>
    <row r="2" spans="1:10" s="7" customFormat="1" ht="12">
      <c r="A2" s="67"/>
      <c r="B2" s="67"/>
      <c r="C2" s="67"/>
      <c r="D2" s="67"/>
      <c r="E2" s="67"/>
      <c r="F2" s="67"/>
      <c r="G2" s="67"/>
      <c r="H2" s="67"/>
      <c r="I2" s="67"/>
      <c r="J2" s="6"/>
    </row>
    <row r="3" spans="1:10" s="7" customFormat="1" ht="12">
      <c r="A3" s="68" t="s">
        <v>146</v>
      </c>
      <c r="B3" s="68"/>
      <c r="C3" s="69" t="s">
        <v>147</v>
      </c>
      <c r="D3" s="69"/>
      <c r="E3" s="70" t="s">
        <v>308</v>
      </c>
      <c r="F3" s="70" t="s">
        <v>148</v>
      </c>
      <c r="G3" s="70" t="s">
        <v>149</v>
      </c>
      <c r="H3" s="70"/>
      <c r="I3" s="70"/>
      <c r="J3" s="6"/>
    </row>
    <row r="4" spans="1:10" s="7" customFormat="1" ht="12">
      <c r="A4" s="68"/>
      <c r="B4" s="68"/>
      <c r="C4" s="69"/>
      <c r="D4" s="69"/>
      <c r="E4" s="70"/>
      <c r="F4" s="70"/>
      <c r="G4" s="70" t="s">
        <v>150</v>
      </c>
      <c r="H4" s="70"/>
      <c r="I4" s="70" t="s">
        <v>151</v>
      </c>
      <c r="J4" s="6"/>
    </row>
    <row r="5" spans="1:10" s="7" customFormat="1" ht="12">
      <c r="A5" s="68"/>
      <c r="B5" s="68"/>
      <c r="C5" s="69"/>
      <c r="D5" s="69"/>
      <c r="E5" s="70"/>
      <c r="F5" s="70"/>
      <c r="G5" s="8" t="s">
        <v>152</v>
      </c>
      <c r="H5" s="8" t="s">
        <v>153</v>
      </c>
      <c r="I5" s="70"/>
      <c r="J5" s="6"/>
    </row>
    <row r="6" spans="1:10" s="11" customFormat="1" ht="12">
      <c r="A6" s="65">
        <v>1</v>
      </c>
      <c r="B6" s="65"/>
      <c r="C6" s="66">
        <v>2</v>
      </c>
      <c r="D6" s="66"/>
      <c r="E6" s="9">
        <v>3</v>
      </c>
      <c r="F6" s="9">
        <v>4</v>
      </c>
      <c r="G6" s="9">
        <v>5</v>
      </c>
      <c r="H6" s="9">
        <v>6</v>
      </c>
      <c r="I6" s="9">
        <v>7</v>
      </c>
      <c r="J6" s="10"/>
    </row>
    <row r="7" spans="1:10" s="15" customFormat="1" ht="24">
      <c r="A7" s="12"/>
      <c r="B7" s="12"/>
      <c r="C7" s="13"/>
      <c r="D7" s="14" t="s">
        <v>154</v>
      </c>
      <c r="E7" s="1">
        <f>SUM(E8:E11)</f>
        <v>4520726.26</v>
      </c>
      <c r="F7" s="1">
        <f>SUM(F8:F11)</f>
        <v>8760607.85</v>
      </c>
      <c r="G7" s="1">
        <f>SUM(G8:G11)</f>
        <v>3507378.0100000002</v>
      </c>
      <c r="H7" s="1">
        <f>SUM(H8:H11)</f>
        <v>8024960.7</v>
      </c>
      <c r="I7" s="1">
        <f>SUM(I8:I11)</f>
        <v>4243025.16</v>
      </c>
      <c r="J7" s="6"/>
    </row>
    <row r="8" spans="1:10" s="15" customFormat="1" ht="12">
      <c r="A8" s="12"/>
      <c r="B8" s="12"/>
      <c r="C8" s="13"/>
      <c r="D8" s="14" t="s">
        <v>155</v>
      </c>
      <c r="E8" s="3">
        <v>248006.91</v>
      </c>
      <c r="F8" s="3">
        <v>108158.26</v>
      </c>
      <c r="G8" s="3">
        <f>I8-F8</f>
        <v>3487378.0100000002</v>
      </c>
      <c r="H8" s="3"/>
      <c r="I8" s="3">
        <v>3595536.27</v>
      </c>
      <c r="J8" s="6"/>
    </row>
    <row r="9" spans="1:10" s="15" customFormat="1" ht="12">
      <c r="A9" s="12"/>
      <c r="B9" s="12"/>
      <c r="C9" s="13"/>
      <c r="D9" s="14" t="s">
        <v>156</v>
      </c>
      <c r="E9" s="3">
        <v>433647.35</v>
      </c>
      <c r="F9" s="3">
        <v>7992449.59</v>
      </c>
      <c r="G9" s="3"/>
      <c r="H9" s="3">
        <f>F9-I9</f>
        <v>7364960.7</v>
      </c>
      <c r="I9" s="3">
        <v>627488.89</v>
      </c>
      <c r="J9" s="6"/>
    </row>
    <row r="10" spans="1:10" s="15" customFormat="1" ht="12">
      <c r="A10" s="12"/>
      <c r="B10" s="12"/>
      <c r="C10" s="13"/>
      <c r="D10" s="14" t="s">
        <v>158</v>
      </c>
      <c r="E10" s="3">
        <v>0</v>
      </c>
      <c r="F10" s="3">
        <v>0</v>
      </c>
      <c r="G10" s="3">
        <f>I10-F10</f>
        <v>20000</v>
      </c>
      <c r="H10" s="3"/>
      <c r="I10" s="3">
        <v>20000</v>
      </c>
      <c r="J10" s="6"/>
    </row>
    <row r="11" spans="1:10" s="15" customFormat="1" ht="12">
      <c r="A11" s="12"/>
      <c r="B11" s="12"/>
      <c r="C11" s="13"/>
      <c r="D11" s="14" t="s">
        <v>157</v>
      </c>
      <c r="E11" s="3">
        <v>3839072</v>
      </c>
      <c r="F11" s="3">
        <v>660000</v>
      </c>
      <c r="G11" s="3"/>
      <c r="H11" s="3">
        <f>F11-I11</f>
        <v>660000</v>
      </c>
      <c r="I11" s="3">
        <v>0</v>
      </c>
      <c r="J11" s="6"/>
    </row>
    <row r="12" spans="1:10" s="15" customFormat="1" ht="12">
      <c r="A12" s="12"/>
      <c r="B12" s="12"/>
      <c r="C12" s="13"/>
      <c r="D12" s="14"/>
      <c r="E12" s="6"/>
      <c r="F12" s="6"/>
      <c r="G12" s="16"/>
      <c r="H12" s="16"/>
      <c r="I12" s="16"/>
      <c r="J12" s="6"/>
    </row>
    <row r="13" spans="1:10" ht="12">
      <c r="A13" s="12"/>
      <c r="B13" s="12"/>
      <c r="D13" s="18" t="s">
        <v>221</v>
      </c>
      <c r="E13" s="6"/>
      <c r="F13" s="6"/>
      <c r="G13" s="16"/>
      <c r="H13" s="16"/>
      <c r="I13" s="16"/>
      <c r="J13" s="6"/>
    </row>
    <row r="14" spans="1:10" s="17" customFormat="1" ht="12">
      <c r="A14" s="20"/>
      <c r="C14" s="21"/>
      <c r="D14" s="22" t="s">
        <v>222</v>
      </c>
      <c r="E14" s="23"/>
      <c r="F14" s="23"/>
      <c r="G14" s="24"/>
      <c r="H14" s="24"/>
      <c r="I14" s="24"/>
      <c r="J14" s="23"/>
    </row>
    <row r="15" spans="1:10" ht="12">
      <c r="A15" s="12"/>
      <c r="B15" s="12"/>
      <c r="C15" s="17">
        <v>101</v>
      </c>
      <c r="D15" s="25" t="s">
        <v>176</v>
      </c>
      <c r="E15" s="6"/>
      <c r="F15" s="6"/>
      <c r="G15" s="16"/>
      <c r="H15" s="16"/>
      <c r="I15" s="16"/>
      <c r="J15" s="6"/>
    </row>
    <row r="16" spans="1:10" s="15" customFormat="1" ht="12" outlineLevel="2">
      <c r="A16" s="26" t="s">
        <v>1</v>
      </c>
      <c r="B16" s="11" t="s">
        <v>128</v>
      </c>
      <c r="C16" s="2"/>
      <c r="D16" s="27" t="s">
        <v>92</v>
      </c>
      <c r="E16" s="3">
        <v>1523627.5</v>
      </c>
      <c r="F16" s="3">
        <v>1925000</v>
      </c>
      <c r="G16" s="28"/>
      <c r="H16" s="28">
        <f>F16-I16</f>
        <v>145000</v>
      </c>
      <c r="I16" s="3">
        <v>1780000</v>
      </c>
      <c r="J16" s="6"/>
    </row>
    <row r="17" spans="1:10" s="15" customFormat="1" ht="12" outlineLevel="2">
      <c r="A17" s="26" t="s">
        <v>2</v>
      </c>
      <c r="B17" s="29" t="s">
        <v>129</v>
      </c>
      <c r="C17" s="2"/>
      <c r="D17" s="27" t="s">
        <v>93</v>
      </c>
      <c r="E17" s="3">
        <v>0</v>
      </c>
      <c r="F17" s="3">
        <v>5000</v>
      </c>
      <c r="G17" s="28"/>
      <c r="H17" s="28"/>
      <c r="I17" s="3">
        <v>5000</v>
      </c>
      <c r="J17" s="6"/>
    </row>
    <row r="18" spans="1:10" s="15" customFormat="1" ht="12" outlineLevel="2">
      <c r="A18" s="26" t="s">
        <v>3</v>
      </c>
      <c r="B18" s="29" t="s">
        <v>130</v>
      </c>
      <c r="C18" s="2"/>
      <c r="D18" s="27" t="s">
        <v>94</v>
      </c>
      <c r="E18" s="3">
        <v>3982.01</v>
      </c>
      <c r="F18" s="3">
        <v>10000</v>
      </c>
      <c r="G18" s="28"/>
      <c r="H18" s="28">
        <f>F18-I18</f>
        <v>5000</v>
      </c>
      <c r="I18" s="3">
        <v>5000</v>
      </c>
      <c r="J18" s="6"/>
    </row>
    <row r="19" spans="1:10" s="15" customFormat="1" ht="12" outlineLevel="2">
      <c r="A19" s="26" t="s">
        <v>4</v>
      </c>
      <c r="B19" s="29" t="s">
        <v>131</v>
      </c>
      <c r="C19" s="2"/>
      <c r="D19" s="27" t="s">
        <v>95</v>
      </c>
      <c r="E19" s="3">
        <v>2258474.79</v>
      </c>
      <c r="F19" s="3">
        <v>1100000</v>
      </c>
      <c r="G19" s="28"/>
      <c r="H19" s="28">
        <f>F19-I19</f>
        <v>50000</v>
      </c>
      <c r="I19" s="3">
        <v>1050000</v>
      </c>
      <c r="J19" s="6"/>
    </row>
    <row r="20" spans="1:10" s="15" customFormat="1" ht="12" outlineLevel="2">
      <c r="A20" s="26" t="s">
        <v>5</v>
      </c>
      <c r="B20" s="29" t="s">
        <v>132</v>
      </c>
      <c r="C20" s="2"/>
      <c r="D20" s="27" t="s">
        <v>96</v>
      </c>
      <c r="E20" s="3">
        <v>44956801.51</v>
      </c>
      <c r="F20" s="3">
        <v>51205000</v>
      </c>
      <c r="G20" s="28"/>
      <c r="H20" s="28">
        <f>F20-I20</f>
        <v>23185000</v>
      </c>
      <c r="I20" s="3">
        <v>28020000</v>
      </c>
      <c r="J20" s="6"/>
    </row>
    <row r="21" spans="1:10" s="15" customFormat="1" ht="24" outlineLevel="2">
      <c r="A21" s="26" t="s">
        <v>6</v>
      </c>
      <c r="B21" s="29" t="s">
        <v>133</v>
      </c>
      <c r="C21" s="2"/>
      <c r="D21" s="27" t="s">
        <v>97</v>
      </c>
      <c r="E21" s="3">
        <v>52196.52</v>
      </c>
      <c r="F21" s="3">
        <v>25000</v>
      </c>
      <c r="G21" s="28"/>
      <c r="H21" s="28">
        <f>F21-I21</f>
        <v>24346</v>
      </c>
      <c r="I21" s="3">
        <v>654</v>
      </c>
      <c r="J21" s="6"/>
    </row>
    <row r="22" spans="1:10" s="15" customFormat="1" ht="12" outlineLevel="2">
      <c r="A22" s="26" t="s">
        <v>7</v>
      </c>
      <c r="B22" s="29" t="s">
        <v>134</v>
      </c>
      <c r="C22" s="2"/>
      <c r="D22" s="27" t="s">
        <v>98</v>
      </c>
      <c r="E22" s="3">
        <v>10664000</v>
      </c>
      <c r="F22" s="3">
        <v>10814000</v>
      </c>
      <c r="G22" s="28">
        <f>I22-F22</f>
        <v>3670000</v>
      </c>
      <c r="H22" s="28"/>
      <c r="I22" s="3">
        <v>14484000</v>
      </c>
      <c r="J22" s="6"/>
    </row>
    <row r="23" spans="1:10" s="15" customFormat="1" ht="12" outlineLevel="2">
      <c r="A23" s="26" t="s">
        <v>8</v>
      </c>
      <c r="B23" s="29" t="s">
        <v>135</v>
      </c>
      <c r="C23" s="2"/>
      <c r="D23" s="27" t="s">
        <v>99</v>
      </c>
      <c r="E23" s="3">
        <v>41154.93</v>
      </c>
      <c r="F23" s="3">
        <v>36788</v>
      </c>
      <c r="G23" s="28">
        <f>I23-F23</f>
        <v>175212</v>
      </c>
      <c r="H23" s="28"/>
      <c r="I23" s="3">
        <v>212000</v>
      </c>
      <c r="J23" s="6"/>
    </row>
    <row r="24" spans="1:10" s="15" customFormat="1" ht="12" outlineLevel="1">
      <c r="A24" s="26"/>
      <c r="B24" s="26"/>
      <c r="C24" s="2"/>
      <c r="D24" s="30" t="s">
        <v>272</v>
      </c>
      <c r="E24" s="1">
        <f>SUBTOTAL(9,E16:E23)</f>
        <v>59500237.26</v>
      </c>
      <c r="F24" s="1">
        <f>SUBTOTAL(9,F16:F23)</f>
        <v>65120788</v>
      </c>
      <c r="G24" s="1">
        <f>SUBTOTAL(9,G16:G23)</f>
        <v>3845212</v>
      </c>
      <c r="H24" s="1">
        <f>SUBTOTAL(9,H16:H23)</f>
        <v>23409346</v>
      </c>
      <c r="I24" s="1">
        <f>SUBTOTAL(9,I16:I23)</f>
        <v>45556654</v>
      </c>
      <c r="J24" s="6"/>
    </row>
    <row r="25" spans="1:10" s="15" customFormat="1" ht="12" outlineLevel="1">
      <c r="A25" s="26"/>
      <c r="B25" s="26"/>
      <c r="C25" s="2"/>
      <c r="D25" s="30"/>
      <c r="E25" s="1"/>
      <c r="F25" s="1"/>
      <c r="G25" s="1"/>
      <c r="H25" s="1"/>
      <c r="I25" s="1"/>
      <c r="J25" s="6"/>
    </row>
    <row r="26" spans="1:10" s="15" customFormat="1" ht="12" outlineLevel="1">
      <c r="A26" s="26"/>
      <c r="C26" s="13">
        <v>102</v>
      </c>
      <c r="D26" s="30" t="s">
        <v>175</v>
      </c>
      <c r="E26" s="31"/>
      <c r="F26" s="32"/>
      <c r="G26" s="3"/>
      <c r="H26" s="3"/>
      <c r="I26" s="3"/>
      <c r="J26" s="6"/>
    </row>
    <row r="27" spans="1:10" s="15" customFormat="1" ht="12" outlineLevel="2">
      <c r="A27" s="26" t="s">
        <v>9</v>
      </c>
      <c r="B27" s="11" t="s">
        <v>136</v>
      </c>
      <c r="C27" s="2"/>
      <c r="D27" s="27" t="s">
        <v>100</v>
      </c>
      <c r="E27" s="3">
        <v>1301064.18</v>
      </c>
      <c r="F27" s="3">
        <v>1450000</v>
      </c>
      <c r="G27" s="28">
        <f>I27-F27</f>
        <v>160000</v>
      </c>
      <c r="H27" s="28"/>
      <c r="I27" s="3">
        <v>1610000</v>
      </c>
      <c r="J27" s="6"/>
    </row>
    <row r="28" spans="1:10" s="15" customFormat="1" ht="12" outlineLevel="2">
      <c r="A28" s="26" t="s">
        <v>10</v>
      </c>
      <c r="B28" s="29" t="s">
        <v>137</v>
      </c>
      <c r="C28" s="2"/>
      <c r="D28" s="27" t="s">
        <v>101</v>
      </c>
      <c r="E28" s="3">
        <v>17900258.89</v>
      </c>
      <c r="F28" s="3">
        <v>1400000</v>
      </c>
      <c r="G28" s="28"/>
      <c r="H28" s="28">
        <f>F28-I28</f>
        <v>900000</v>
      </c>
      <c r="I28" s="3">
        <v>500000</v>
      </c>
      <c r="J28" s="6"/>
    </row>
    <row r="29" spans="1:10" s="15" customFormat="1" ht="24" outlineLevel="2">
      <c r="A29" s="26" t="s">
        <v>11</v>
      </c>
      <c r="B29" s="29" t="s">
        <v>138</v>
      </c>
      <c r="C29" s="2"/>
      <c r="D29" s="27" t="s">
        <v>102</v>
      </c>
      <c r="E29" s="3">
        <v>1670013.09</v>
      </c>
      <c r="F29" s="3">
        <v>140000</v>
      </c>
      <c r="G29" s="28"/>
      <c r="H29" s="28">
        <f>F29-I29</f>
        <v>90000</v>
      </c>
      <c r="I29" s="3">
        <v>50000</v>
      </c>
      <c r="J29" s="6"/>
    </row>
    <row r="30" spans="1:10" s="15" customFormat="1" ht="12" outlineLevel="2">
      <c r="A30" s="26" t="s">
        <v>12</v>
      </c>
      <c r="B30" s="29" t="s">
        <v>139</v>
      </c>
      <c r="C30" s="2"/>
      <c r="D30" s="27" t="s">
        <v>103</v>
      </c>
      <c r="E30" s="3">
        <v>0</v>
      </c>
      <c r="F30" s="3">
        <v>22647392</v>
      </c>
      <c r="G30" s="28"/>
      <c r="H30" s="28">
        <f>F30-I30</f>
        <v>22247392</v>
      </c>
      <c r="I30" s="3">
        <v>400000</v>
      </c>
      <c r="J30" s="6"/>
    </row>
    <row r="31" spans="1:10" s="15" customFormat="1" ht="12" outlineLevel="2">
      <c r="A31" s="26" t="s">
        <v>13</v>
      </c>
      <c r="B31" s="29" t="s">
        <v>140</v>
      </c>
      <c r="C31" s="2"/>
      <c r="D31" s="27" t="s">
        <v>104</v>
      </c>
      <c r="E31" s="3">
        <v>0</v>
      </c>
      <c r="F31" s="3">
        <v>0</v>
      </c>
      <c r="G31" s="28">
        <f>I31-F31</f>
        <v>15100000</v>
      </c>
      <c r="H31" s="28"/>
      <c r="I31" s="3">
        <v>15100000</v>
      </c>
      <c r="J31" s="6"/>
    </row>
    <row r="32" spans="1:10" s="15" customFormat="1" ht="12" outlineLevel="2">
      <c r="A32" s="26" t="s">
        <v>14</v>
      </c>
      <c r="B32" s="29" t="s">
        <v>141</v>
      </c>
      <c r="C32" s="2"/>
      <c r="D32" s="27" t="s">
        <v>105</v>
      </c>
      <c r="E32" s="3">
        <v>0</v>
      </c>
      <c r="F32" s="3">
        <v>0</v>
      </c>
      <c r="G32" s="28">
        <f>I32-F32</f>
        <v>20973615</v>
      </c>
      <c r="H32" s="28"/>
      <c r="I32" s="3">
        <v>20973615</v>
      </c>
      <c r="J32" s="6"/>
    </row>
    <row r="33" spans="1:10" s="15" customFormat="1" ht="12" outlineLevel="2">
      <c r="A33" s="26" t="s">
        <v>15</v>
      </c>
      <c r="B33" s="29" t="s">
        <v>142</v>
      </c>
      <c r="C33" s="2"/>
      <c r="D33" s="27" t="s">
        <v>106</v>
      </c>
      <c r="E33" s="3">
        <v>1327.36</v>
      </c>
      <c r="F33" s="3">
        <v>2000</v>
      </c>
      <c r="G33" s="28">
        <f>I33-F33</f>
        <v>1000</v>
      </c>
      <c r="H33" s="28"/>
      <c r="I33" s="3">
        <v>3000</v>
      </c>
      <c r="J33" s="6"/>
    </row>
    <row r="34" spans="1:10" s="15" customFormat="1" ht="12" outlineLevel="1">
      <c r="A34" s="26"/>
      <c r="B34" s="26"/>
      <c r="C34" s="2"/>
      <c r="D34" s="30" t="s">
        <v>273</v>
      </c>
      <c r="E34" s="1">
        <f>SUBTOTAL(9,E27:E33)</f>
        <v>20872663.52</v>
      </c>
      <c r="F34" s="1">
        <f>SUBTOTAL(9,F27:F33)</f>
        <v>25639392</v>
      </c>
      <c r="G34" s="1">
        <f>SUBTOTAL(9,G27:G33)</f>
        <v>36234615</v>
      </c>
      <c r="H34" s="1">
        <f>SUBTOTAL(9,H27:H33)</f>
        <v>23237392</v>
      </c>
      <c r="I34" s="1">
        <f>SUBTOTAL(9,I27:I33)</f>
        <v>38636615</v>
      </c>
      <c r="J34" s="6"/>
    </row>
    <row r="35" spans="1:10" s="15" customFormat="1" ht="12" outlineLevel="1">
      <c r="A35" s="26"/>
      <c r="B35" s="26"/>
      <c r="C35" s="2"/>
      <c r="D35" s="30"/>
      <c r="E35" s="1"/>
      <c r="F35" s="1"/>
      <c r="G35" s="1"/>
      <c r="H35" s="1"/>
      <c r="I35" s="1"/>
      <c r="J35" s="6"/>
    </row>
    <row r="36" spans="1:10" s="15" customFormat="1" ht="24" outlineLevel="1">
      <c r="A36" s="26"/>
      <c r="C36" s="13">
        <v>103</v>
      </c>
      <c r="D36" s="30" t="s">
        <v>177</v>
      </c>
      <c r="E36" s="31"/>
      <c r="F36" s="32"/>
      <c r="G36" s="1"/>
      <c r="H36" s="1"/>
      <c r="I36" s="1"/>
      <c r="J36" s="6"/>
    </row>
    <row r="37" spans="1:10" s="15" customFormat="1" ht="12" outlineLevel="2">
      <c r="A37" s="26" t="s">
        <v>16</v>
      </c>
      <c r="B37" s="29" t="s">
        <v>143</v>
      </c>
      <c r="C37" s="2"/>
      <c r="D37" s="27" t="s">
        <v>107</v>
      </c>
      <c r="E37" s="3">
        <v>9926000</v>
      </c>
      <c r="F37" s="3">
        <v>8218000</v>
      </c>
      <c r="G37" s="28"/>
      <c r="H37" s="28">
        <f>F37-I37</f>
        <v>2020000</v>
      </c>
      <c r="I37" s="3">
        <v>6198000</v>
      </c>
      <c r="J37" s="6"/>
    </row>
    <row r="38" spans="1:10" s="15" customFormat="1" ht="12" outlineLevel="2">
      <c r="A38" s="26" t="s">
        <v>17</v>
      </c>
      <c r="B38" s="29" t="s">
        <v>144</v>
      </c>
      <c r="C38" s="2"/>
      <c r="D38" s="27" t="s">
        <v>108</v>
      </c>
      <c r="E38" s="3">
        <v>548000</v>
      </c>
      <c r="F38" s="3">
        <v>980000</v>
      </c>
      <c r="G38" s="28"/>
      <c r="H38" s="28">
        <f>F38-I38</f>
        <v>380000</v>
      </c>
      <c r="I38" s="3">
        <v>600000</v>
      </c>
      <c r="J38" s="6"/>
    </row>
    <row r="39" spans="1:10" s="15" customFormat="1" ht="12" outlineLevel="1">
      <c r="A39" s="26"/>
      <c r="B39" s="26"/>
      <c r="C39" s="2"/>
      <c r="D39" s="30" t="s">
        <v>274</v>
      </c>
      <c r="E39" s="1">
        <f>SUBTOTAL(9,E37:E38)</f>
        <v>10474000</v>
      </c>
      <c r="F39" s="1">
        <f>SUBTOTAL(9,F37:F38)</f>
        <v>9198000</v>
      </c>
      <c r="G39" s="1"/>
      <c r="H39" s="1">
        <f>SUBTOTAL(9,H37:H38)</f>
        <v>2400000</v>
      </c>
      <c r="I39" s="1">
        <f>SUBTOTAL(9,I37:I38)</f>
        <v>6798000</v>
      </c>
      <c r="J39" s="6"/>
    </row>
    <row r="40" spans="1:10" s="15" customFormat="1" ht="12" outlineLevel="1">
      <c r="A40" s="26"/>
      <c r="B40" s="26"/>
      <c r="C40" s="2"/>
      <c r="D40" s="30"/>
      <c r="E40" s="1"/>
      <c r="F40" s="1"/>
      <c r="G40" s="1"/>
      <c r="H40" s="1"/>
      <c r="I40" s="1"/>
      <c r="J40" s="6"/>
    </row>
    <row r="41" spans="1:10" ht="12">
      <c r="A41" s="26"/>
      <c r="D41" s="30" t="s">
        <v>127</v>
      </c>
      <c r="E41" s="31"/>
      <c r="F41" s="33"/>
      <c r="G41" s="1"/>
      <c r="H41" s="1"/>
      <c r="I41" s="1"/>
      <c r="J41" s="6"/>
    </row>
    <row r="42" spans="1:10" s="15" customFormat="1" ht="12">
      <c r="A42" s="26"/>
      <c r="C42" s="17">
        <v>101</v>
      </c>
      <c r="D42" s="49" t="s">
        <v>266</v>
      </c>
      <c r="E42" s="3">
        <f>E24</f>
        <v>59500237.26</v>
      </c>
      <c r="F42" s="3">
        <f>F24</f>
        <v>65120788</v>
      </c>
      <c r="G42" s="3">
        <f>G24</f>
        <v>3845212</v>
      </c>
      <c r="H42" s="3">
        <f>H24</f>
        <v>23409346</v>
      </c>
      <c r="I42" s="3">
        <f>I24</f>
        <v>45556654</v>
      </c>
      <c r="J42" s="6"/>
    </row>
    <row r="43" spans="1:10" s="15" customFormat="1" ht="12">
      <c r="A43" s="26"/>
      <c r="C43" s="13">
        <v>102</v>
      </c>
      <c r="D43" s="49" t="s">
        <v>269</v>
      </c>
      <c r="E43" s="3">
        <f>E34</f>
        <v>20872663.52</v>
      </c>
      <c r="F43" s="3">
        <f>F34</f>
        <v>25639392</v>
      </c>
      <c r="G43" s="3">
        <f>G34</f>
        <v>36234615</v>
      </c>
      <c r="H43" s="3">
        <f>H34</f>
        <v>23237392</v>
      </c>
      <c r="I43" s="3">
        <f>I34</f>
        <v>38636615</v>
      </c>
      <c r="J43" s="6"/>
    </row>
    <row r="44" spans="1:10" s="15" customFormat="1" ht="12">
      <c r="A44" s="26"/>
      <c r="C44" s="13">
        <v>103</v>
      </c>
      <c r="D44" s="49" t="s">
        <v>270</v>
      </c>
      <c r="E44" s="3">
        <f>E39</f>
        <v>10474000</v>
      </c>
      <c r="F44" s="3">
        <f>F39</f>
        <v>9198000</v>
      </c>
      <c r="G44" s="3">
        <f>G39</f>
        <v>0</v>
      </c>
      <c r="H44" s="3">
        <f>H39</f>
        <v>2400000</v>
      </c>
      <c r="I44" s="3">
        <f>I39</f>
        <v>6798000</v>
      </c>
      <c r="J44" s="6"/>
    </row>
    <row r="45" spans="1:10" s="13" customFormat="1" ht="12">
      <c r="A45" s="34"/>
      <c r="D45" s="30" t="s">
        <v>271</v>
      </c>
      <c r="E45" s="1">
        <f>SUM(E42:E44)</f>
        <v>90846900.78</v>
      </c>
      <c r="F45" s="1">
        <f>SUM(F42:F44)</f>
        <v>99958180</v>
      </c>
      <c r="G45" s="1">
        <f>SUM(G42:G44)</f>
        <v>40079827</v>
      </c>
      <c r="H45" s="1">
        <f>SUM(H42:H44)</f>
        <v>49046738</v>
      </c>
      <c r="I45" s="1">
        <f>SUM(I42:I44)</f>
        <v>90991269</v>
      </c>
      <c r="J45" s="23"/>
    </row>
    <row r="46" spans="1:10" ht="12">
      <c r="A46" s="35"/>
      <c r="B46" s="36"/>
      <c r="C46" s="35"/>
      <c r="D46" s="37"/>
      <c r="E46" s="38"/>
      <c r="F46" s="39"/>
      <c r="G46" s="40"/>
      <c r="H46" s="40"/>
      <c r="I46" s="40"/>
      <c r="J46" s="6"/>
    </row>
    <row r="47" spans="1:10" ht="12">
      <c r="A47" s="35"/>
      <c r="B47" s="36"/>
      <c r="C47" s="35"/>
      <c r="D47" s="18" t="s">
        <v>220</v>
      </c>
      <c r="E47" s="38"/>
      <c r="F47" s="39"/>
      <c r="G47" s="40"/>
      <c r="H47" s="40"/>
      <c r="I47" s="40"/>
      <c r="J47" s="6"/>
    </row>
    <row r="48" spans="1:10" s="15" customFormat="1" ht="48">
      <c r="A48" s="41" t="s">
        <v>0</v>
      </c>
      <c r="C48" s="41" t="s">
        <v>0</v>
      </c>
      <c r="D48" s="30" t="s">
        <v>219</v>
      </c>
      <c r="E48" s="42" t="s">
        <v>0</v>
      </c>
      <c r="F48" s="42" t="s">
        <v>0</v>
      </c>
      <c r="G48" s="43" t="s">
        <v>0</v>
      </c>
      <c r="H48" s="43" t="s">
        <v>0</v>
      </c>
      <c r="I48" s="43" t="s">
        <v>0</v>
      </c>
      <c r="J48" s="6"/>
    </row>
    <row r="49" spans="1:10" ht="24">
      <c r="A49" s="41"/>
      <c r="C49" s="41">
        <v>201</v>
      </c>
      <c r="D49" s="30" t="s">
        <v>178</v>
      </c>
      <c r="E49" s="42"/>
      <c r="F49" s="42"/>
      <c r="G49" s="43"/>
      <c r="H49" s="43"/>
      <c r="I49" s="43"/>
      <c r="J49" s="6"/>
    </row>
    <row r="50" spans="1:10" s="15" customFormat="1" ht="12">
      <c r="A50" s="26" t="s">
        <v>18</v>
      </c>
      <c r="B50" s="44" t="s">
        <v>159</v>
      </c>
      <c r="C50" s="2"/>
      <c r="D50" s="27" t="s">
        <v>111</v>
      </c>
      <c r="E50" s="3">
        <v>398178.84</v>
      </c>
      <c r="F50" s="3">
        <v>382083</v>
      </c>
      <c r="G50" s="28"/>
      <c r="H50" s="28">
        <f>F50-I50</f>
        <v>60083</v>
      </c>
      <c r="I50" s="3">
        <v>322000</v>
      </c>
      <c r="J50" s="6"/>
    </row>
    <row r="51" spans="1:10" s="15" customFormat="1" ht="12" outlineLevel="2">
      <c r="A51" s="26" t="s">
        <v>19</v>
      </c>
      <c r="B51" s="44" t="s">
        <v>160</v>
      </c>
      <c r="C51" s="2"/>
      <c r="D51" s="27" t="s">
        <v>112</v>
      </c>
      <c r="E51" s="3">
        <v>3051600.55</v>
      </c>
      <c r="F51" s="3">
        <v>12446000</v>
      </c>
      <c r="G51" s="28"/>
      <c r="H51" s="28">
        <f>F51-I51</f>
        <v>8573000</v>
      </c>
      <c r="I51" s="3">
        <v>3873000</v>
      </c>
      <c r="J51" s="6"/>
    </row>
    <row r="52" spans="1:10" s="15" customFormat="1" ht="12" outlineLevel="2">
      <c r="A52" s="26" t="s">
        <v>20</v>
      </c>
      <c r="B52" s="44" t="s">
        <v>161</v>
      </c>
      <c r="C52" s="2"/>
      <c r="D52" s="27" t="s">
        <v>113</v>
      </c>
      <c r="E52" s="3">
        <v>443228.09</v>
      </c>
      <c r="F52" s="3">
        <v>164824</v>
      </c>
      <c r="G52" s="28">
        <f>I52-F52</f>
        <v>236076</v>
      </c>
      <c r="H52" s="28"/>
      <c r="I52" s="3">
        <v>400900</v>
      </c>
      <c r="J52" s="6"/>
    </row>
    <row r="53" spans="1:10" s="13" customFormat="1" ht="12" outlineLevel="1">
      <c r="A53" s="34"/>
      <c r="B53" s="45"/>
      <c r="C53" s="2"/>
      <c r="D53" s="30" t="s">
        <v>275</v>
      </c>
      <c r="E53" s="1">
        <f>SUBTOTAL(9,E50:E52)</f>
        <v>3893007.4799999995</v>
      </c>
      <c r="F53" s="1">
        <f>SUBTOTAL(9,F50:F52)</f>
        <v>12992907</v>
      </c>
      <c r="G53" s="1">
        <f>SUBTOTAL(9,G50:G52)</f>
        <v>236076</v>
      </c>
      <c r="H53" s="1">
        <f>SUBTOTAL(9,H50:H52)</f>
        <v>8633083</v>
      </c>
      <c r="I53" s="1">
        <f>SUBTOTAL(9,I50:I52)</f>
        <v>4595900</v>
      </c>
      <c r="J53" s="23"/>
    </row>
    <row r="54" spans="1:10" s="13" customFormat="1" ht="12" outlineLevel="1">
      <c r="A54" s="34"/>
      <c r="B54" s="45"/>
      <c r="C54" s="2"/>
      <c r="D54" s="30"/>
      <c r="E54" s="1"/>
      <c r="F54" s="1"/>
      <c r="G54" s="1"/>
      <c r="H54" s="1"/>
      <c r="I54" s="1"/>
      <c r="J54" s="23"/>
    </row>
    <row r="55" spans="1:10" s="13" customFormat="1" ht="24" outlineLevel="1">
      <c r="A55" s="34"/>
      <c r="B55" s="45"/>
      <c r="C55" s="2">
        <v>202</v>
      </c>
      <c r="D55" s="30" t="s">
        <v>214</v>
      </c>
      <c r="E55" s="1"/>
      <c r="F55" s="1"/>
      <c r="G55" s="1"/>
      <c r="H55" s="1"/>
      <c r="I55" s="1"/>
      <c r="J55" s="23"/>
    </row>
    <row r="56" spans="1:10" s="15" customFormat="1" ht="24" outlineLevel="2">
      <c r="A56" s="26" t="s">
        <v>21</v>
      </c>
      <c r="B56" s="44" t="s">
        <v>162</v>
      </c>
      <c r="C56" s="2"/>
      <c r="D56" s="27" t="s">
        <v>114</v>
      </c>
      <c r="E56" s="3">
        <v>2500</v>
      </c>
      <c r="F56" s="3">
        <v>2500</v>
      </c>
      <c r="G56" s="3"/>
      <c r="H56" s="3"/>
      <c r="I56" s="3">
        <v>2500</v>
      </c>
      <c r="J56" s="6"/>
    </row>
    <row r="57" spans="1:10" s="15" customFormat="1" ht="24" outlineLevel="2">
      <c r="A57" s="26" t="s">
        <v>22</v>
      </c>
      <c r="B57" s="44" t="s">
        <v>163</v>
      </c>
      <c r="C57" s="2"/>
      <c r="D57" s="27" t="s">
        <v>115</v>
      </c>
      <c r="E57" s="3">
        <v>0</v>
      </c>
      <c r="F57" s="3">
        <v>0</v>
      </c>
      <c r="G57" s="3">
        <f>I57-F57</f>
        <v>78000</v>
      </c>
      <c r="H57" s="3"/>
      <c r="I57" s="3">
        <v>78000</v>
      </c>
      <c r="J57" s="6"/>
    </row>
    <row r="58" spans="1:10" s="15" customFormat="1" ht="12" outlineLevel="2">
      <c r="A58" s="26" t="s">
        <v>23</v>
      </c>
      <c r="B58" s="44" t="s">
        <v>164</v>
      </c>
      <c r="C58" s="2"/>
      <c r="D58" s="27" t="s">
        <v>116</v>
      </c>
      <c r="E58" s="3">
        <v>3343936.25</v>
      </c>
      <c r="F58" s="3">
        <v>3948864</v>
      </c>
      <c r="G58" s="3"/>
      <c r="H58" s="3">
        <f>F58-I58</f>
        <v>548864</v>
      </c>
      <c r="I58" s="3">
        <v>3400000</v>
      </c>
      <c r="J58" s="6"/>
    </row>
    <row r="59" spans="1:10" s="15" customFormat="1" ht="12" outlineLevel="2">
      <c r="A59" s="26" t="s">
        <v>24</v>
      </c>
      <c r="B59" s="44" t="s">
        <v>165</v>
      </c>
      <c r="C59" s="2"/>
      <c r="D59" s="27" t="s">
        <v>117</v>
      </c>
      <c r="E59" s="3">
        <v>7582.5</v>
      </c>
      <c r="F59" s="3">
        <v>11095</v>
      </c>
      <c r="G59" s="3"/>
      <c r="H59" s="3">
        <f>F59-I59</f>
        <v>6595</v>
      </c>
      <c r="I59" s="3">
        <v>4500</v>
      </c>
      <c r="J59" s="6"/>
    </row>
    <row r="60" spans="1:10" s="15" customFormat="1" ht="12" outlineLevel="2">
      <c r="A60" s="26" t="s">
        <v>25</v>
      </c>
      <c r="B60" s="44" t="s">
        <v>166</v>
      </c>
      <c r="C60" s="2"/>
      <c r="D60" s="27" t="s">
        <v>118</v>
      </c>
      <c r="E60" s="3">
        <v>1237030.87</v>
      </c>
      <c r="F60" s="3">
        <v>944630</v>
      </c>
      <c r="G60" s="3">
        <f>I60-F60</f>
        <v>85902</v>
      </c>
      <c r="H60" s="3"/>
      <c r="I60" s="3">
        <v>1030532</v>
      </c>
      <c r="J60" s="6"/>
    </row>
    <row r="61" spans="1:10" s="13" customFormat="1" ht="12" outlineLevel="1">
      <c r="A61" s="34"/>
      <c r="B61" s="45"/>
      <c r="C61" s="2"/>
      <c r="D61" s="30" t="s">
        <v>273</v>
      </c>
      <c r="E61" s="1">
        <f>SUBTOTAL(9,E56:E60)</f>
        <v>4591049.62</v>
      </c>
      <c r="F61" s="1">
        <f>SUBTOTAL(9,F56:F60)</f>
        <v>4907089</v>
      </c>
      <c r="G61" s="1">
        <f>SUBTOTAL(9,G56:G60)</f>
        <v>163902</v>
      </c>
      <c r="H61" s="1">
        <f>SUBTOTAL(9,H56:H60)</f>
        <v>555459</v>
      </c>
      <c r="I61" s="1">
        <f>SUBTOTAL(9,I56:I60)</f>
        <v>4515532</v>
      </c>
      <c r="J61" s="23"/>
    </row>
    <row r="62" spans="1:10" s="13" customFormat="1" ht="12" outlineLevel="1">
      <c r="A62" s="34"/>
      <c r="B62" s="45"/>
      <c r="C62" s="2"/>
      <c r="D62" s="30"/>
      <c r="E62" s="1"/>
      <c r="F62" s="1"/>
      <c r="G62" s="1"/>
      <c r="H62" s="1"/>
      <c r="I62" s="1"/>
      <c r="J62" s="23"/>
    </row>
    <row r="63" spans="1:10" s="13" customFormat="1" ht="24" outlineLevel="1">
      <c r="A63" s="34"/>
      <c r="B63" s="45"/>
      <c r="C63" s="2">
        <v>204</v>
      </c>
      <c r="D63" s="46" t="s">
        <v>215</v>
      </c>
      <c r="E63" s="1"/>
      <c r="F63" s="1"/>
      <c r="G63" s="1"/>
      <c r="H63" s="1"/>
      <c r="I63" s="1"/>
      <c r="J63" s="23"/>
    </row>
    <row r="64" spans="1:10" s="15" customFormat="1" ht="12" outlineLevel="2">
      <c r="A64" s="26" t="s">
        <v>26</v>
      </c>
      <c r="B64" s="44" t="s">
        <v>167</v>
      </c>
      <c r="C64" s="2"/>
      <c r="D64" s="27" t="s">
        <v>119</v>
      </c>
      <c r="E64" s="3">
        <v>0</v>
      </c>
      <c r="F64" s="3">
        <v>66000</v>
      </c>
      <c r="G64" s="3"/>
      <c r="H64" s="3"/>
      <c r="I64" s="3">
        <v>66000</v>
      </c>
      <c r="J64" s="6"/>
    </row>
    <row r="65" spans="1:10" s="15" customFormat="1" ht="12" outlineLevel="2">
      <c r="A65" s="26" t="s">
        <v>27</v>
      </c>
      <c r="B65" s="44" t="s">
        <v>168</v>
      </c>
      <c r="C65" s="2"/>
      <c r="D65" s="27" t="s">
        <v>120</v>
      </c>
      <c r="E65" s="3">
        <v>0</v>
      </c>
      <c r="F65" s="3">
        <v>36000</v>
      </c>
      <c r="G65" s="3">
        <f>I65-F65</f>
        <v>14000</v>
      </c>
      <c r="H65" s="3"/>
      <c r="I65" s="3">
        <v>50000</v>
      </c>
      <c r="J65" s="6"/>
    </row>
    <row r="66" spans="1:10" s="13" customFormat="1" ht="12" outlineLevel="1">
      <c r="A66" s="34"/>
      <c r="B66" s="45"/>
      <c r="C66" s="2"/>
      <c r="D66" s="30" t="s">
        <v>109</v>
      </c>
      <c r="E66" s="1">
        <f>SUBTOTAL(9,E64:E65)</f>
        <v>0</v>
      </c>
      <c r="F66" s="1">
        <f>SUBTOTAL(9,F64:F65)</f>
        <v>102000</v>
      </c>
      <c r="G66" s="1">
        <f>SUBTOTAL(9,G64:G65)</f>
        <v>14000</v>
      </c>
      <c r="H66" s="1"/>
      <c r="I66" s="1">
        <f>SUBTOTAL(9,I64:I65)</f>
        <v>116000</v>
      </c>
      <c r="J66" s="23"/>
    </row>
    <row r="67" spans="1:10" s="13" customFormat="1" ht="12" outlineLevel="1">
      <c r="A67" s="34"/>
      <c r="B67" s="45"/>
      <c r="C67" s="2"/>
      <c r="D67" s="30"/>
      <c r="E67" s="1"/>
      <c r="F67" s="1"/>
      <c r="G67" s="1"/>
      <c r="H67" s="1"/>
      <c r="I67" s="1"/>
      <c r="J67" s="23"/>
    </row>
    <row r="68" spans="1:10" s="13" customFormat="1" ht="24" outlineLevel="1">
      <c r="A68" s="34"/>
      <c r="B68" s="45"/>
      <c r="C68" s="2">
        <v>205</v>
      </c>
      <c r="D68" s="46" t="s">
        <v>216</v>
      </c>
      <c r="E68" s="1"/>
      <c r="F68" s="1"/>
      <c r="G68" s="1"/>
      <c r="H68" s="1"/>
      <c r="I68" s="1"/>
      <c r="J68" s="23"/>
    </row>
    <row r="69" spans="1:10" s="15" customFormat="1" ht="12" outlineLevel="2">
      <c r="A69" s="26" t="s">
        <v>28</v>
      </c>
      <c r="B69" s="44" t="s">
        <v>169</v>
      </c>
      <c r="C69" s="2"/>
      <c r="D69" s="27" t="s">
        <v>121</v>
      </c>
      <c r="E69" s="3">
        <v>316756</v>
      </c>
      <c r="F69" s="3">
        <v>510506</v>
      </c>
      <c r="G69" s="3">
        <f>I69-F69</f>
        <v>9494</v>
      </c>
      <c r="H69" s="3"/>
      <c r="I69" s="3">
        <v>520000</v>
      </c>
      <c r="J69" s="6"/>
    </row>
    <row r="70" spans="1:10" s="15" customFormat="1" ht="24" outlineLevel="2">
      <c r="A70" s="26" t="s">
        <v>29</v>
      </c>
      <c r="B70" s="44" t="s">
        <v>170</v>
      </c>
      <c r="C70" s="2"/>
      <c r="D70" s="27" t="s">
        <v>122</v>
      </c>
      <c r="E70" s="3">
        <v>111842.09</v>
      </c>
      <c r="F70" s="3">
        <v>75012.99</v>
      </c>
      <c r="G70" s="3"/>
      <c r="H70" s="3">
        <f>F70-I70</f>
        <v>52012.990000000005</v>
      </c>
      <c r="I70" s="3">
        <v>23000</v>
      </c>
      <c r="J70" s="6"/>
    </row>
    <row r="71" spans="1:10" s="15" customFormat="1" ht="24" outlineLevel="2">
      <c r="A71" s="26" t="s">
        <v>30</v>
      </c>
      <c r="B71" s="44" t="s">
        <v>171</v>
      </c>
      <c r="C71" s="2"/>
      <c r="D71" s="27" t="s">
        <v>123</v>
      </c>
      <c r="E71" s="3">
        <v>0</v>
      </c>
      <c r="F71" s="3">
        <v>0</v>
      </c>
      <c r="G71" s="3"/>
      <c r="H71" s="3"/>
      <c r="I71" s="3">
        <v>0</v>
      </c>
      <c r="J71" s="6"/>
    </row>
    <row r="72" spans="1:10" s="15" customFormat="1" ht="12" outlineLevel="2">
      <c r="A72" s="26" t="s">
        <v>31</v>
      </c>
      <c r="B72" s="44" t="s">
        <v>172</v>
      </c>
      <c r="C72" s="2"/>
      <c r="D72" s="27" t="s">
        <v>124</v>
      </c>
      <c r="E72" s="3">
        <v>55486.74</v>
      </c>
      <c r="F72" s="3">
        <v>85000</v>
      </c>
      <c r="G72" s="3">
        <f>I72-F72</f>
        <v>82052</v>
      </c>
      <c r="H72" s="3"/>
      <c r="I72" s="3">
        <v>167052</v>
      </c>
      <c r="J72" s="6"/>
    </row>
    <row r="73" spans="1:10" s="15" customFormat="1" ht="24" outlineLevel="2">
      <c r="A73" s="26" t="s">
        <v>32</v>
      </c>
      <c r="B73" s="44" t="s">
        <v>173</v>
      </c>
      <c r="C73" s="2"/>
      <c r="D73" s="27" t="s">
        <v>125</v>
      </c>
      <c r="E73" s="3">
        <v>45000</v>
      </c>
      <c r="F73" s="3">
        <v>0</v>
      </c>
      <c r="G73" s="3"/>
      <c r="H73" s="3"/>
      <c r="I73" s="3">
        <v>0</v>
      </c>
      <c r="J73" s="6"/>
    </row>
    <row r="74" spans="1:10" s="15" customFormat="1" ht="12" outlineLevel="2">
      <c r="A74" s="26" t="s">
        <v>33</v>
      </c>
      <c r="B74" s="44" t="s">
        <v>174</v>
      </c>
      <c r="C74" s="2"/>
      <c r="D74" s="27" t="s">
        <v>126</v>
      </c>
      <c r="E74" s="3">
        <v>16000</v>
      </c>
      <c r="F74" s="3">
        <v>10000</v>
      </c>
      <c r="G74" s="3">
        <f>I74-F74</f>
        <v>340000</v>
      </c>
      <c r="H74" s="3"/>
      <c r="I74" s="3">
        <v>350000</v>
      </c>
      <c r="J74" s="6"/>
    </row>
    <row r="75" spans="1:10" s="15" customFormat="1" ht="12" outlineLevel="1">
      <c r="A75" s="35"/>
      <c r="B75" s="36"/>
      <c r="C75" s="35"/>
      <c r="D75" s="30" t="s">
        <v>110</v>
      </c>
      <c r="E75" s="40">
        <f>SUBTOTAL(9,E69:E74)</f>
        <v>545084.83</v>
      </c>
      <c r="F75" s="40">
        <f>SUBTOTAL(9,F69:F74)</f>
        <v>680518.99</v>
      </c>
      <c r="G75" s="40">
        <f>SUBTOTAL(9,G69:G74)</f>
        <v>431546</v>
      </c>
      <c r="H75" s="40">
        <f>SUBTOTAL(9,H69:H74)</f>
        <v>52012.990000000005</v>
      </c>
      <c r="I75" s="40">
        <f>SUBTOTAL(9,I69:I74)</f>
        <v>1060052</v>
      </c>
      <c r="J75" s="6"/>
    </row>
    <row r="76" spans="1:10" s="15" customFormat="1" ht="12" outlineLevel="1">
      <c r="A76" s="35"/>
      <c r="B76" s="36"/>
      <c r="C76" s="35"/>
      <c r="D76" s="30"/>
      <c r="E76" s="40"/>
      <c r="F76" s="40"/>
      <c r="G76" s="40"/>
      <c r="H76" s="40"/>
      <c r="I76" s="40"/>
      <c r="J76" s="6"/>
    </row>
    <row r="77" spans="1:10" s="15" customFormat="1" ht="12" outlineLevel="1">
      <c r="A77" s="35"/>
      <c r="B77" s="36"/>
      <c r="C77" s="35"/>
      <c r="D77" s="30" t="s">
        <v>258</v>
      </c>
      <c r="E77" s="40"/>
      <c r="F77" s="40"/>
      <c r="G77" s="40"/>
      <c r="H77" s="40"/>
      <c r="I77" s="40"/>
      <c r="J77" s="6"/>
    </row>
    <row r="78" spans="1:10" s="15" customFormat="1" ht="12" outlineLevel="1">
      <c r="A78" s="35"/>
      <c r="B78" s="36">
        <v>201</v>
      </c>
      <c r="C78" s="35"/>
      <c r="D78" s="49" t="s">
        <v>266</v>
      </c>
      <c r="E78" s="4">
        <f>E53</f>
        <v>3893007.4799999995</v>
      </c>
      <c r="F78" s="4">
        <f>F53</f>
        <v>12992907</v>
      </c>
      <c r="G78" s="4">
        <f>G53</f>
        <v>236076</v>
      </c>
      <c r="H78" s="4">
        <f>H53</f>
        <v>8633083</v>
      </c>
      <c r="I78" s="4">
        <f>I53</f>
        <v>4595900</v>
      </c>
      <c r="J78" s="6"/>
    </row>
    <row r="79" spans="1:10" s="15" customFormat="1" ht="12" outlineLevel="1">
      <c r="A79" s="35"/>
      <c r="B79" s="36">
        <v>202</v>
      </c>
      <c r="C79" s="35"/>
      <c r="D79" s="49" t="s">
        <v>260</v>
      </c>
      <c r="E79" s="4">
        <f>E61</f>
        <v>4591049.62</v>
      </c>
      <c r="F79" s="4">
        <f>F61</f>
        <v>4907089</v>
      </c>
      <c r="G79" s="4">
        <f>G61</f>
        <v>163902</v>
      </c>
      <c r="H79" s="4">
        <f>H61</f>
        <v>555459</v>
      </c>
      <c r="I79" s="4">
        <f>I61</f>
        <v>4515532</v>
      </c>
      <c r="J79" s="6"/>
    </row>
    <row r="80" spans="1:10" s="15" customFormat="1" ht="12" outlineLevel="1">
      <c r="A80" s="35"/>
      <c r="B80" s="36">
        <v>204</v>
      </c>
      <c r="C80" s="35"/>
      <c r="D80" s="49" t="s">
        <v>267</v>
      </c>
      <c r="E80" s="4">
        <f>E66</f>
        <v>0</v>
      </c>
      <c r="F80" s="4">
        <f>F66</f>
        <v>102000</v>
      </c>
      <c r="G80" s="4">
        <f>G66</f>
        <v>14000</v>
      </c>
      <c r="H80" s="4"/>
      <c r="I80" s="4">
        <f>I66</f>
        <v>116000</v>
      </c>
      <c r="J80" s="6"/>
    </row>
    <row r="81" spans="1:10" s="15" customFormat="1" ht="12" outlineLevel="1">
      <c r="A81" s="35"/>
      <c r="B81" s="36">
        <v>205</v>
      </c>
      <c r="C81" s="35"/>
      <c r="D81" s="49" t="s">
        <v>268</v>
      </c>
      <c r="E81" s="4">
        <f>E75</f>
        <v>545084.83</v>
      </c>
      <c r="F81" s="4">
        <f>F75</f>
        <v>680518.99</v>
      </c>
      <c r="G81" s="4">
        <f>G75</f>
        <v>431546</v>
      </c>
      <c r="H81" s="4">
        <f>H75</f>
        <v>52012.990000000005</v>
      </c>
      <c r="I81" s="4">
        <f>I75</f>
        <v>1060052</v>
      </c>
      <c r="J81" s="6"/>
    </row>
    <row r="82" spans="1:10" s="15" customFormat="1" ht="12" outlineLevel="1">
      <c r="A82" s="35"/>
      <c r="B82" s="36"/>
      <c r="C82" s="35"/>
      <c r="D82" s="30" t="s">
        <v>264</v>
      </c>
      <c r="E82" s="40">
        <f>SUM(E78:E81)</f>
        <v>9029141.93</v>
      </c>
      <c r="F82" s="40">
        <f>SUM(F78:F81)</f>
        <v>18682514.99</v>
      </c>
      <c r="G82" s="40">
        <f>SUM(G78:G81)</f>
        <v>845524</v>
      </c>
      <c r="H82" s="40">
        <f>SUM(H78:H81)</f>
        <v>9240554.99</v>
      </c>
      <c r="I82" s="40">
        <f>SUM(I78:I81)</f>
        <v>10287484</v>
      </c>
      <c r="J82" s="6"/>
    </row>
    <row r="83" spans="1:10" s="15" customFormat="1" ht="12" outlineLevel="1">
      <c r="A83" s="35"/>
      <c r="B83" s="36"/>
      <c r="C83" s="35"/>
      <c r="D83" s="30"/>
      <c r="E83" s="40"/>
      <c r="F83" s="40"/>
      <c r="G83" s="40"/>
      <c r="H83" s="40"/>
      <c r="I83" s="40"/>
      <c r="J83" s="6"/>
    </row>
    <row r="84" spans="1:10" s="15" customFormat="1" ht="12" outlineLevel="1">
      <c r="A84" s="35"/>
      <c r="B84" s="36"/>
      <c r="C84" s="35"/>
      <c r="D84" s="22" t="s">
        <v>223</v>
      </c>
      <c r="E84" s="40"/>
      <c r="F84" s="40"/>
      <c r="G84" s="40"/>
      <c r="H84" s="40"/>
      <c r="I84" s="40"/>
      <c r="J84" s="6"/>
    </row>
    <row r="85" spans="1:10" s="15" customFormat="1" ht="12" outlineLevel="1">
      <c r="A85" s="35"/>
      <c r="B85" s="36"/>
      <c r="C85" s="35"/>
      <c r="D85" s="18" t="s">
        <v>217</v>
      </c>
      <c r="E85" s="28"/>
      <c r="F85" s="40"/>
      <c r="G85" s="40"/>
      <c r="H85" s="40"/>
      <c r="I85" s="40"/>
      <c r="J85" s="6"/>
    </row>
    <row r="86" spans="1:10" s="13" customFormat="1" ht="12">
      <c r="A86" s="41"/>
      <c r="C86" s="41">
        <v>301</v>
      </c>
      <c r="D86" s="46" t="s">
        <v>218</v>
      </c>
      <c r="E86" s="47"/>
      <c r="F86" s="42"/>
      <c r="G86" s="43"/>
      <c r="H86" s="43"/>
      <c r="I86" s="43"/>
      <c r="J86" s="23"/>
    </row>
    <row r="87" spans="1:10" s="15" customFormat="1" ht="12">
      <c r="A87" s="26" t="s">
        <v>34</v>
      </c>
      <c r="B87" s="48">
        <v>300</v>
      </c>
      <c r="C87" s="2"/>
      <c r="D87" s="27" t="s">
        <v>179</v>
      </c>
      <c r="E87" s="3">
        <v>323174.6</v>
      </c>
      <c r="F87" s="3">
        <v>320000</v>
      </c>
      <c r="G87" s="28"/>
      <c r="H87" s="28">
        <f>F87-I87</f>
        <v>24000</v>
      </c>
      <c r="I87" s="3">
        <v>296000</v>
      </c>
      <c r="J87" s="6"/>
    </row>
    <row r="88" spans="1:10" s="15" customFormat="1" ht="12">
      <c r="A88" s="26" t="s">
        <v>35</v>
      </c>
      <c r="B88" s="48">
        <v>310</v>
      </c>
      <c r="C88" s="2"/>
      <c r="D88" s="27" t="s">
        <v>180</v>
      </c>
      <c r="E88" s="3">
        <v>183865.29</v>
      </c>
      <c r="F88" s="3">
        <v>188000</v>
      </c>
      <c r="G88" s="28"/>
      <c r="H88" s="28">
        <f>F88-I88</f>
        <v>39000</v>
      </c>
      <c r="I88" s="3">
        <v>149000</v>
      </c>
      <c r="J88" s="6"/>
    </row>
    <row r="89" spans="1:10" s="15" customFormat="1" ht="24">
      <c r="A89" s="26" t="s">
        <v>36</v>
      </c>
      <c r="B89" s="48">
        <v>340</v>
      </c>
      <c r="C89" s="2"/>
      <c r="D89" s="27" t="s">
        <v>181</v>
      </c>
      <c r="E89" s="3">
        <v>5980245.220000001</v>
      </c>
      <c r="F89" s="3">
        <v>4539000</v>
      </c>
      <c r="G89" s="28"/>
      <c r="H89" s="28">
        <f>F89-I89</f>
        <v>304000</v>
      </c>
      <c r="I89" s="3">
        <v>4235000</v>
      </c>
      <c r="J89" s="6"/>
    </row>
    <row r="90" spans="1:10" s="15" customFormat="1" ht="12">
      <c r="A90" s="26" t="s">
        <v>37</v>
      </c>
      <c r="B90" s="48">
        <v>350</v>
      </c>
      <c r="C90" s="2"/>
      <c r="D90" s="27" t="s">
        <v>182</v>
      </c>
      <c r="E90" s="3">
        <v>22267.32</v>
      </c>
      <c r="F90" s="3">
        <v>53000</v>
      </c>
      <c r="G90" s="28"/>
      <c r="H90" s="28">
        <f>F90-I90</f>
        <v>15000</v>
      </c>
      <c r="I90" s="3">
        <v>38000</v>
      </c>
      <c r="J90" s="6"/>
    </row>
    <row r="91" spans="1:10" s="15" customFormat="1" ht="12">
      <c r="A91" s="26" t="s">
        <v>38</v>
      </c>
      <c r="B91" s="48">
        <v>360</v>
      </c>
      <c r="C91" s="2"/>
      <c r="D91" s="27" t="s">
        <v>183</v>
      </c>
      <c r="E91" s="3">
        <v>57527.99</v>
      </c>
      <c r="F91" s="3">
        <v>60000</v>
      </c>
      <c r="G91" s="28"/>
      <c r="H91" s="28"/>
      <c r="I91" s="3">
        <v>60000</v>
      </c>
      <c r="J91" s="6"/>
    </row>
    <row r="92" spans="1:10" s="15" customFormat="1" ht="12">
      <c r="A92" s="26" t="s">
        <v>39</v>
      </c>
      <c r="B92" s="48">
        <v>370</v>
      </c>
      <c r="C92" s="2"/>
      <c r="D92" s="27" t="s">
        <v>184</v>
      </c>
      <c r="E92" s="3">
        <v>13101.1</v>
      </c>
      <c r="F92" s="3">
        <v>500</v>
      </c>
      <c r="G92" s="28">
        <f>I92-F92</f>
        <v>13500</v>
      </c>
      <c r="H92" s="28"/>
      <c r="I92" s="3">
        <v>14000</v>
      </c>
      <c r="J92" s="6"/>
    </row>
    <row r="93" spans="1:10" s="15" customFormat="1" ht="24">
      <c r="A93" s="26" t="s">
        <v>40</v>
      </c>
      <c r="B93" s="48">
        <v>400</v>
      </c>
      <c r="C93" s="2"/>
      <c r="D93" s="27" t="s">
        <v>185</v>
      </c>
      <c r="E93" s="3">
        <v>7113.2</v>
      </c>
      <c r="F93" s="3">
        <v>9000</v>
      </c>
      <c r="G93" s="28">
        <f>I93-F93</f>
        <v>20000</v>
      </c>
      <c r="H93" s="28"/>
      <c r="I93" s="3">
        <v>29000</v>
      </c>
      <c r="J93" s="6"/>
    </row>
    <row r="94" spans="1:10" s="15" customFormat="1" ht="12">
      <c r="A94" s="26" t="s">
        <v>41</v>
      </c>
      <c r="B94" s="48">
        <v>410</v>
      </c>
      <c r="C94" s="2"/>
      <c r="D94" s="27" t="s">
        <v>186</v>
      </c>
      <c r="E94" s="3">
        <v>406560.33</v>
      </c>
      <c r="F94" s="3">
        <v>398000</v>
      </c>
      <c r="G94" s="28"/>
      <c r="H94" s="28"/>
      <c r="I94" s="3">
        <v>398000</v>
      </c>
      <c r="J94" s="6"/>
    </row>
    <row r="95" spans="1:10" s="15" customFormat="1" ht="12">
      <c r="A95" s="26" t="s">
        <v>42</v>
      </c>
      <c r="B95" s="48">
        <v>430</v>
      </c>
      <c r="C95" s="2"/>
      <c r="D95" s="27" t="s">
        <v>187</v>
      </c>
      <c r="E95" s="3">
        <v>594656.03</v>
      </c>
      <c r="F95" s="3">
        <v>661336</v>
      </c>
      <c r="G95" s="28"/>
      <c r="H95" s="28">
        <f>F95-I95</f>
        <v>491571</v>
      </c>
      <c r="I95" s="3">
        <v>169765</v>
      </c>
      <c r="J95" s="6"/>
    </row>
    <row r="96" spans="1:10" s="15" customFormat="1" ht="12">
      <c r="A96" s="26" t="s">
        <v>43</v>
      </c>
      <c r="B96" s="48">
        <v>440</v>
      </c>
      <c r="C96" s="2"/>
      <c r="D96" s="27" t="s">
        <v>188</v>
      </c>
      <c r="E96" s="3">
        <v>11256.19</v>
      </c>
      <c r="F96" s="3">
        <v>11000</v>
      </c>
      <c r="G96" s="28"/>
      <c r="H96" s="28">
        <f>F96-I96</f>
        <v>11000</v>
      </c>
      <c r="I96" s="3">
        <v>0</v>
      </c>
      <c r="J96" s="6"/>
    </row>
    <row r="97" spans="1:10" s="15" customFormat="1" ht="12">
      <c r="A97" s="26" t="s">
        <v>44</v>
      </c>
      <c r="B97" s="48">
        <v>450</v>
      </c>
      <c r="C97" s="2"/>
      <c r="D97" s="27" t="s">
        <v>189</v>
      </c>
      <c r="E97" s="3">
        <v>816143.87</v>
      </c>
      <c r="F97" s="3">
        <v>200000</v>
      </c>
      <c r="G97" s="28">
        <f>I97-F97</f>
        <v>400000</v>
      </c>
      <c r="H97" s="28"/>
      <c r="I97" s="3">
        <v>600000</v>
      </c>
      <c r="J97" s="6"/>
    </row>
    <row r="98" spans="1:10" s="15" customFormat="1" ht="12">
      <c r="A98" s="26" t="s">
        <v>45</v>
      </c>
      <c r="B98" s="48">
        <v>460</v>
      </c>
      <c r="C98" s="2"/>
      <c r="D98" s="27" t="s">
        <v>190</v>
      </c>
      <c r="E98" s="3">
        <v>579274.94</v>
      </c>
      <c r="F98" s="3">
        <v>600000</v>
      </c>
      <c r="G98" s="28">
        <f>I98-F98</f>
        <v>100000</v>
      </c>
      <c r="H98" s="28"/>
      <c r="I98" s="3">
        <v>700000</v>
      </c>
      <c r="J98" s="6"/>
    </row>
    <row r="99" spans="1:10" s="15" customFormat="1" ht="12">
      <c r="A99" s="26" t="s">
        <v>46</v>
      </c>
      <c r="B99" s="48">
        <v>470</v>
      </c>
      <c r="C99" s="2"/>
      <c r="D99" s="27" t="s">
        <v>191</v>
      </c>
      <c r="E99" s="3">
        <v>83977.87</v>
      </c>
      <c r="F99" s="3">
        <v>100000</v>
      </c>
      <c r="G99" s="28">
        <f>I99-F99</f>
        <v>10000</v>
      </c>
      <c r="H99" s="28"/>
      <c r="I99" s="3">
        <v>110000</v>
      </c>
      <c r="J99" s="6"/>
    </row>
    <row r="100" spans="1:10" s="15" customFormat="1" ht="12">
      <c r="A100" s="26" t="s">
        <v>47</v>
      </c>
      <c r="B100" s="48">
        <v>480</v>
      </c>
      <c r="C100" s="2"/>
      <c r="D100" s="27" t="s">
        <v>192</v>
      </c>
      <c r="E100" s="3">
        <v>57000</v>
      </c>
      <c r="F100" s="3">
        <v>60000</v>
      </c>
      <c r="G100" s="28"/>
      <c r="H100" s="28"/>
      <c r="I100" s="3">
        <v>60000</v>
      </c>
      <c r="J100" s="6"/>
    </row>
    <row r="101" spans="1:10" s="15" customFormat="1" ht="12">
      <c r="A101" s="26" t="s">
        <v>48</v>
      </c>
      <c r="B101" s="48">
        <v>490</v>
      </c>
      <c r="C101" s="2"/>
      <c r="D101" s="27" t="s">
        <v>193</v>
      </c>
      <c r="E101" s="3">
        <v>3404828.02</v>
      </c>
      <c r="F101" s="3">
        <v>3645000</v>
      </c>
      <c r="G101" s="28">
        <f>I101-F101</f>
        <v>5000</v>
      </c>
      <c r="H101" s="28"/>
      <c r="I101" s="3">
        <v>3650000</v>
      </c>
      <c r="J101" s="6"/>
    </row>
    <row r="102" spans="1:10" s="15" customFormat="1" ht="12">
      <c r="A102" s="26" t="s">
        <v>49</v>
      </c>
      <c r="B102" s="48">
        <v>499</v>
      </c>
      <c r="C102" s="2"/>
      <c r="D102" s="27" t="s">
        <v>194</v>
      </c>
      <c r="E102" s="3">
        <v>95590.37</v>
      </c>
      <c r="F102" s="3">
        <v>100000</v>
      </c>
      <c r="G102" s="28">
        <f>I102-F102</f>
        <v>15000</v>
      </c>
      <c r="H102" s="28"/>
      <c r="I102" s="3">
        <v>115000</v>
      </c>
      <c r="J102" s="6"/>
    </row>
    <row r="103" spans="1:10" s="15" customFormat="1" ht="24">
      <c r="A103" s="26" t="s">
        <v>50</v>
      </c>
      <c r="B103" s="48">
        <v>500</v>
      </c>
      <c r="C103" s="2"/>
      <c r="D103" s="27" t="s">
        <v>195</v>
      </c>
      <c r="E103" s="3">
        <v>145021</v>
      </c>
      <c r="F103" s="3">
        <v>145000</v>
      </c>
      <c r="G103" s="28">
        <f>I103-F103</f>
        <v>5000</v>
      </c>
      <c r="H103" s="28"/>
      <c r="I103" s="3">
        <v>150000</v>
      </c>
      <c r="J103" s="6"/>
    </row>
    <row r="104" spans="1:10" s="15" customFormat="1" ht="12">
      <c r="A104" s="26" t="s">
        <v>51</v>
      </c>
      <c r="B104" s="48">
        <v>510</v>
      </c>
      <c r="C104" s="2"/>
      <c r="D104" s="27" t="s">
        <v>196</v>
      </c>
      <c r="E104" s="3">
        <v>1056353.92</v>
      </c>
      <c r="F104" s="3">
        <v>1230500</v>
      </c>
      <c r="G104" s="28"/>
      <c r="H104" s="28">
        <f>F104-I104</f>
        <v>30500</v>
      </c>
      <c r="I104" s="3">
        <v>1200000</v>
      </c>
      <c r="J104" s="6"/>
    </row>
    <row r="105" spans="1:10" s="15" customFormat="1" ht="12">
      <c r="A105" s="26" t="s">
        <v>52</v>
      </c>
      <c r="B105" s="48">
        <v>515</v>
      </c>
      <c r="C105" s="2"/>
      <c r="D105" s="27" t="s">
        <v>197</v>
      </c>
      <c r="E105" s="3">
        <v>19997</v>
      </c>
      <c r="F105" s="3">
        <v>20000</v>
      </c>
      <c r="G105" s="28"/>
      <c r="H105" s="28"/>
      <c r="I105" s="3">
        <v>20000</v>
      </c>
      <c r="J105" s="6"/>
    </row>
    <row r="106" spans="1:10" s="13" customFormat="1" ht="12">
      <c r="A106" s="34"/>
      <c r="B106" s="2"/>
      <c r="C106" s="2"/>
      <c r="D106" s="30" t="s">
        <v>275</v>
      </c>
      <c r="E106" s="1">
        <f>SUM(E87:E105)</f>
        <v>13857954.259999998</v>
      </c>
      <c r="F106" s="1">
        <f>SUM(F87:F105)</f>
        <v>12340336</v>
      </c>
      <c r="G106" s="1">
        <f>SUM(G87:G105)</f>
        <v>568500</v>
      </c>
      <c r="H106" s="1">
        <f>SUM(H87:H105)</f>
        <v>915071</v>
      </c>
      <c r="I106" s="1">
        <f>SUM(I87:I105)</f>
        <v>11993765</v>
      </c>
      <c r="J106" s="23"/>
    </row>
    <row r="107" spans="1:10" s="13" customFormat="1" ht="12">
      <c r="A107" s="34"/>
      <c r="B107" s="2"/>
      <c r="C107" s="2"/>
      <c r="D107" s="30"/>
      <c r="E107" s="1"/>
      <c r="F107" s="1"/>
      <c r="G107" s="1"/>
      <c r="H107" s="1"/>
      <c r="I107" s="1"/>
      <c r="J107" s="23"/>
    </row>
    <row r="108" spans="1:10" s="13" customFormat="1" ht="12">
      <c r="A108" s="34"/>
      <c r="B108" s="2">
        <v>302</v>
      </c>
      <c r="C108" s="2"/>
      <c r="D108" s="46" t="s">
        <v>293</v>
      </c>
      <c r="E108" s="1"/>
      <c r="F108" s="1"/>
      <c r="G108" s="1"/>
      <c r="H108" s="1"/>
      <c r="I108" s="1"/>
      <c r="J108" s="23"/>
    </row>
    <row r="109" spans="1:10" s="15" customFormat="1" ht="12">
      <c r="A109" s="26" t="s">
        <v>53</v>
      </c>
      <c r="B109" s="48">
        <v>520</v>
      </c>
      <c r="C109" s="2"/>
      <c r="D109" s="27" t="s">
        <v>198</v>
      </c>
      <c r="E109" s="3">
        <v>393808.11</v>
      </c>
      <c r="F109" s="3">
        <v>414900</v>
      </c>
      <c r="G109" s="28"/>
      <c r="H109" s="28">
        <f>F109-I109</f>
        <v>18508</v>
      </c>
      <c r="I109" s="3">
        <v>396392</v>
      </c>
      <c r="J109" s="6"/>
    </row>
    <row r="110" spans="1:10" s="15" customFormat="1" ht="24">
      <c r="A110" s="26" t="s">
        <v>54</v>
      </c>
      <c r="B110" s="48">
        <v>530</v>
      </c>
      <c r="C110" s="2"/>
      <c r="D110" s="27" t="s">
        <v>199</v>
      </c>
      <c r="E110" s="3">
        <v>2470737.38</v>
      </c>
      <c r="F110" s="3">
        <v>3048950</v>
      </c>
      <c r="G110" s="28">
        <f>I110-F110</f>
        <v>688458</v>
      </c>
      <c r="H110" s="28"/>
      <c r="I110" s="3">
        <v>3737408</v>
      </c>
      <c r="J110" s="6"/>
    </row>
    <row r="111" spans="1:10" s="15" customFormat="1" ht="12">
      <c r="A111" s="26" t="s">
        <v>55</v>
      </c>
      <c r="B111" s="48">
        <v>540</v>
      </c>
      <c r="C111" s="2"/>
      <c r="D111" s="27" t="s">
        <v>200</v>
      </c>
      <c r="E111" s="3">
        <v>4180064.74</v>
      </c>
      <c r="F111" s="3">
        <v>3817616</v>
      </c>
      <c r="G111" s="28"/>
      <c r="H111" s="28">
        <f>F111-I111</f>
        <v>19577</v>
      </c>
      <c r="I111" s="3">
        <v>3798039</v>
      </c>
      <c r="J111" s="6"/>
    </row>
    <row r="112" spans="1:10" s="15" customFormat="1" ht="24">
      <c r="A112" s="26" t="s">
        <v>56</v>
      </c>
      <c r="B112" s="48">
        <v>550</v>
      </c>
      <c r="C112" s="2"/>
      <c r="D112" s="27" t="s">
        <v>201</v>
      </c>
      <c r="E112" s="3">
        <v>1623539.82</v>
      </c>
      <c r="F112" s="3">
        <v>1488873</v>
      </c>
      <c r="G112" s="28"/>
      <c r="H112" s="28">
        <f>F112-I112</f>
        <v>9671</v>
      </c>
      <c r="I112" s="3">
        <v>1479202</v>
      </c>
      <c r="J112" s="6"/>
    </row>
    <row r="113" spans="1:10" s="13" customFormat="1" ht="12">
      <c r="A113" s="34"/>
      <c r="B113" s="2"/>
      <c r="C113" s="2"/>
      <c r="D113" s="30" t="s">
        <v>273</v>
      </c>
      <c r="E113" s="1">
        <f>SUM(E109:E112)</f>
        <v>8668150.05</v>
      </c>
      <c r="F113" s="1">
        <f>SUM(F109:F112)</f>
        <v>8770339</v>
      </c>
      <c r="G113" s="1">
        <f>SUM(G109:G112)</f>
        <v>688458</v>
      </c>
      <c r="H113" s="1">
        <f>SUM(H109:H112)</f>
        <v>47756</v>
      </c>
      <c r="I113" s="1">
        <f>SUM(I109:I112)</f>
        <v>9411041</v>
      </c>
      <c r="J113" s="23"/>
    </row>
    <row r="114" spans="1:10" s="13" customFormat="1" ht="12">
      <c r="A114" s="34"/>
      <c r="B114" s="2"/>
      <c r="C114" s="2"/>
      <c r="D114" s="30"/>
      <c r="E114" s="1"/>
      <c r="F114" s="1"/>
      <c r="G114" s="1"/>
      <c r="H114" s="1"/>
      <c r="I114" s="1"/>
      <c r="J114" s="23"/>
    </row>
    <row r="115" spans="1:10" s="13" customFormat="1" ht="12">
      <c r="A115" s="34"/>
      <c r="B115" s="2"/>
      <c r="C115" s="2">
        <v>303</v>
      </c>
      <c r="D115" s="46" t="s">
        <v>294</v>
      </c>
      <c r="E115" s="1"/>
      <c r="F115" s="1"/>
      <c r="G115" s="1"/>
      <c r="H115" s="1"/>
      <c r="I115" s="1"/>
      <c r="J115" s="23"/>
    </row>
    <row r="116" spans="1:10" s="15" customFormat="1" ht="12">
      <c r="A116" s="26" t="s">
        <v>57</v>
      </c>
      <c r="B116" s="48">
        <v>560</v>
      </c>
      <c r="C116" s="2"/>
      <c r="D116" s="27" t="s">
        <v>202</v>
      </c>
      <c r="E116" s="3">
        <v>1214944.57</v>
      </c>
      <c r="F116" s="3">
        <v>1036000</v>
      </c>
      <c r="G116" s="28"/>
      <c r="H116" s="28">
        <f>F116-I116</f>
        <v>455000</v>
      </c>
      <c r="I116" s="3">
        <v>581000</v>
      </c>
      <c r="J116" s="6"/>
    </row>
    <row r="117" spans="1:10" s="15" customFormat="1" ht="12">
      <c r="A117" s="26"/>
      <c r="B117" s="48"/>
      <c r="C117" s="2"/>
      <c r="D117" s="30" t="s">
        <v>276</v>
      </c>
      <c r="E117" s="1">
        <f>SUM(E116)</f>
        <v>1214944.57</v>
      </c>
      <c r="F117" s="1">
        <f>SUM(F116)</f>
        <v>1036000</v>
      </c>
      <c r="G117" s="1"/>
      <c r="H117" s="1">
        <f>SUM(H116)</f>
        <v>455000</v>
      </c>
      <c r="I117" s="1">
        <f>SUM(I116)</f>
        <v>581000</v>
      </c>
      <c r="J117" s="6"/>
    </row>
    <row r="118" spans="1:10" s="15" customFormat="1" ht="12">
      <c r="A118" s="26"/>
      <c r="B118" s="48"/>
      <c r="C118" s="2"/>
      <c r="D118" s="30"/>
      <c r="E118" s="1"/>
      <c r="F118" s="1"/>
      <c r="G118" s="1"/>
      <c r="H118" s="1"/>
      <c r="I118" s="1"/>
      <c r="J118" s="6"/>
    </row>
    <row r="119" spans="1:10" s="15" customFormat="1" ht="24">
      <c r="A119" s="26"/>
      <c r="B119" s="48"/>
      <c r="C119" s="2"/>
      <c r="D119" s="46" t="s">
        <v>295</v>
      </c>
      <c r="E119" s="1"/>
      <c r="F119" s="1"/>
      <c r="G119" s="1"/>
      <c r="H119" s="1"/>
      <c r="I119" s="1"/>
      <c r="J119" s="6"/>
    </row>
    <row r="120" spans="1:10" s="15" customFormat="1" ht="12">
      <c r="A120" s="26" t="s">
        <v>58</v>
      </c>
      <c r="B120" s="48">
        <v>570</v>
      </c>
      <c r="C120" s="2"/>
      <c r="D120" s="27" t="s">
        <v>203</v>
      </c>
      <c r="E120" s="3">
        <v>669425.52</v>
      </c>
      <c r="F120" s="3">
        <v>892570</v>
      </c>
      <c r="G120" s="28">
        <f>I120-F120</f>
        <v>112430</v>
      </c>
      <c r="H120" s="28"/>
      <c r="I120" s="3">
        <v>1005000</v>
      </c>
      <c r="J120" s="6"/>
    </row>
    <row r="121" spans="1:10" s="15" customFormat="1" ht="12">
      <c r="A121" s="26" t="s">
        <v>59</v>
      </c>
      <c r="B121" s="48">
        <v>580</v>
      </c>
      <c r="C121" s="2"/>
      <c r="D121" s="27" t="s">
        <v>204</v>
      </c>
      <c r="E121" s="3">
        <v>2293153.88</v>
      </c>
      <c r="F121" s="3">
        <v>340469</v>
      </c>
      <c r="G121" s="28"/>
      <c r="H121" s="28">
        <f>F121-I121</f>
        <v>105469</v>
      </c>
      <c r="I121" s="3">
        <v>235000</v>
      </c>
      <c r="J121" s="6"/>
    </row>
    <row r="122" spans="1:10" s="13" customFormat="1" ht="12">
      <c r="A122" s="34"/>
      <c r="B122" s="2"/>
      <c r="C122" s="2"/>
      <c r="D122" s="30" t="s">
        <v>277</v>
      </c>
      <c r="E122" s="1">
        <f>SUM(E120:E121)</f>
        <v>2962579.4</v>
      </c>
      <c r="F122" s="1">
        <f>SUM(F120:F121)</f>
        <v>1233039</v>
      </c>
      <c r="G122" s="1">
        <f>SUM(G120:G121)</f>
        <v>112430</v>
      </c>
      <c r="H122" s="1">
        <f>SUM(H120:H121)</f>
        <v>105469</v>
      </c>
      <c r="I122" s="1">
        <f>SUM(I120:I121)</f>
        <v>1240000</v>
      </c>
      <c r="J122" s="23"/>
    </row>
    <row r="123" spans="1:10" s="13" customFormat="1" ht="12">
      <c r="A123" s="34"/>
      <c r="B123" s="2"/>
      <c r="C123" s="2"/>
      <c r="D123" s="30"/>
      <c r="E123" s="1"/>
      <c r="F123" s="1"/>
      <c r="G123" s="1"/>
      <c r="H123" s="1"/>
      <c r="I123" s="1"/>
      <c r="J123" s="23"/>
    </row>
    <row r="124" spans="1:10" s="13" customFormat="1" ht="12">
      <c r="A124" s="34"/>
      <c r="B124" s="2">
        <v>305</v>
      </c>
      <c r="C124" s="2"/>
      <c r="D124" s="46" t="s">
        <v>296</v>
      </c>
      <c r="E124" s="1"/>
      <c r="F124" s="1"/>
      <c r="G124" s="1"/>
      <c r="H124" s="1"/>
      <c r="I124" s="1"/>
      <c r="J124" s="23"/>
    </row>
    <row r="125" spans="1:10" s="15" customFormat="1" ht="12">
      <c r="A125" s="26" t="s">
        <v>60</v>
      </c>
      <c r="B125" s="48">
        <v>590</v>
      </c>
      <c r="C125" s="2"/>
      <c r="D125" s="27" t="s">
        <v>205</v>
      </c>
      <c r="E125" s="3">
        <v>610934.52</v>
      </c>
      <c r="F125" s="3">
        <v>745576.01</v>
      </c>
      <c r="G125" s="28"/>
      <c r="H125" s="28">
        <f>F125-I125</f>
        <v>61576.01000000001</v>
      </c>
      <c r="I125" s="3">
        <v>684000</v>
      </c>
      <c r="J125" s="6"/>
    </row>
    <row r="126" spans="1:10" s="15" customFormat="1" ht="12">
      <c r="A126" s="26" t="s">
        <v>61</v>
      </c>
      <c r="B126" s="48">
        <v>597</v>
      </c>
      <c r="C126" s="2"/>
      <c r="D126" s="27" t="s">
        <v>206</v>
      </c>
      <c r="E126" s="3">
        <v>150000</v>
      </c>
      <c r="F126" s="3">
        <v>400000</v>
      </c>
      <c r="G126" s="28"/>
      <c r="H126" s="28"/>
      <c r="I126" s="3">
        <v>400000</v>
      </c>
      <c r="J126" s="6"/>
    </row>
    <row r="127" spans="1:10" s="15" customFormat="1" ht="12">
      <c r="A127" s="26" t="s">
        <v>62</v>
      </c>
      <c r="B127" s="48">
        <v>600</v>
      </c>
      <c r="C127" s="2"/>
      <c r="D127" s="27" t="s">
        <v>207</v>
      </c>
      <c r="E127" s="3">
        <v>679222.34</v>
      </c>
      <c r="F127" s="3">
        <v>798000</v>
      </c>
      <c r="G127" s="28"/>
      <c r="H127" s="28">
        <f>F127-I127</f>
        <v>210000</v>
      </c>
      <c r="I127" s="3">
        <v>588000</v>
      </c>
      <c r="J127" s="6"/>
    </row>
    <row r="128" spans="1:10" s="15" customFormat="1" ht="12">
      <c r="A128" s="26" t="s">
        <v>63</v>
      </c>
      <c r="B128" s="48">
        <v>610</v>
      </c>
      <c r="C128" s="2"/>
      <c r="D128" s="27" t="s">
        <v>208</v>
      </c>
      <c r="E128" s="3">
        <v>963075.12</v>
      </c>
      <c r="F128" s="3">
        <v>612500</v>
      </c>
      <c r="G128" s="28"/>
      <c r="H128" s="28">
        <f>F128-I128</f>
        <v>14500</v>
      </c>
      <c r="I128" s="3">
        <v>598000</v>
      </c>
      <c r="J128" s="6"/>
    </row>
    <row r="129" spans="1:10" s="15" customFormat="1" ht="36">
      <c r="A129" s="26" t="s">
        <v>64</v>
      </c>
      <c r="B129" s="48">
        <v>620</v>
      </c>
      <c r="C129" s="2"/>
      <c r="D129" s="27" t="s">
        <v>209</v>
      </c>
      <c r="E129" s="3">
        <v>783242.24</v>
      </c>
      <c r="F129" s="3">
        <v>0</v>
      </c>
      <c r="G129" s="28"/>
      <c r="H129" s="28"/>
      <c r="I129" s="3"/>
      <c r="J129" s="6"/>
    </row>
    <row r="130" spans="1:10" s="15" customFormat="1" ht="12">
      <c r="A130" s="26" t="s">
        <v>65</v>
      </c>
      <c r="B130" s="48">
        <v>625</v>
      </c>
      <c r="C130" s="2"/>
      <c r="D130" s="27" t="s">
        <v>210</v>
      </c>
      <c r="E130" s="3">
        <v>2044575.64</v>
      </c>
      <c r="F130" s="3">
        <v>1826634</v>
      </c>
      <c r="G130" s="28"/>
      <c r="H130" s="28">
        <f>F130-I130</f>
        <v>1321634</v>
      </c>
      <c r="I130" s="3">
        <v>505000</v>
      </c>
      <c r="J130" s="6"/>
    </row>
    <row r="131" spans="1:10" s="15" customFormat="1" ht="12">
      <c r="A131" s="26" t="s">
        <v>66</v>
      </c>
      <c r="B131" s="48">
        <v>630</v>
      </c>
      <c r="C131" s="2"/>
      <c r="D131" s="27" t="s">
        <v>211</v>
      </c>
      <c r="E131" s="3">
        <v>4182990.3</v>
      </c>
      <c r="F131" s="3">
        <v>3425967</v>
      </c>
      <c r="G131" s="28">
        <f>I131-F131</f>
        <v>1641233</v>
      </c>
      <c r="H131" s="28"/>
      <c r="I131" s="3">
        <v>5067200</v>
      </c>
      <c r="J131" s="6"/>
    </row>
    <row r="132" spans="1:10" s="15" customFormat="1" ht="12">
      <c r="A132" s="26" t="s">
        <v>67</v>
      </c>
      <c r="B132" s="48">
        <v>650</v>
      </c>
      <c r="C132" s="2"/>
      <c r="D132" s="27" t="s">
        <v>212</v>
      </c>
      <c r="E132" s="3">
        <v>260399.66</v>
      </c>
      <c r="F132" s="3">
        <v>300649</v>
      </c>
      <c r="G132" s="28">
        <f>I132-F132</f>
        <v>23951</v>
      </c>
      <c r="H132" s="28"/>
      <c r="I132" s="3">
        <v>324600</v>
      </c>
      <c r="J132" s="6"/>
    </row>
    <row r="133" spans="1:10" s="15" customFormat="1" ht="24">
      <c r="A133" s="26" t="s">
        <v>68</v>
      </c>
      <c r="B133" s="48">
        <v>655</v>
      </c>
      <c r="C133" s="2"/>
      <c r="D133" s="27" t="s">
        <v>213</v>
      </c>
      <c r="E133" s="3"/>
      <c r="F133" s="3"/>
      <c r="G133" s="28"/>
      <c r="H133" s="28"/>
      <c r="I133" s="3"/>
      <c r="J133" s="6"/>
    </row>
    <row r="134" spans="1:10" s="15" customFormat="1" ht="12">
      <c r="A134" s="35" t="s">
        <v>0</v>
      </c>
      <c r="B134" s="36" t="s">
        <v>0</v>
      </c>
      <c r="C134" s="35" t="s">
        <v>0</v>
      </c>
      <c r="D134" s="30" t="s">
        <v>265</v>
      </c>
      <c r="E134" s="40">
        <f>SUM(E125:E133)</f>
        <v>9674439.82</v>
      </c>
      <c r="F134" s="40">
        <f>SUM(F125:F133)</f>
        <v>8109326.01</v>
      </c>
      <c r="G134" s="40">
        <f>SUM(G125:G133)</f>
        <v>1665184</v>
      </c>
      <c r="H134" s="40">
        <f>SUM(H125:H133)</f>
        <v>1607710.01</v>
      </c>
      <c r="I134" s="40">
        <f>SUM(I125:I133)</f>
        <v>8166800</v>
      </c>
      <c r="J134" s="6"/>
    </row>
    <row r="135" spans="1:10" s="15" customFormat="1" ht="12">
      <c r="A135" s="35"/>
      <c r="B135" s="36"/>
      <c r="C135" s="35"/>
      <c r="D135" s="30"/>
      <c r="E135" s="40"/>
      <c r="F135" s="40"/>
      <c r="G135" s="40"/>
      <c r="H135" s="40"/>
      <c r="I135" s="40"/>
      <c r="J135" s="6"/>
    </row>
    <row r="136" spans="1:10" s="15" customFormat="1" ht="12">
      <c r="A136" s="35"/>
      <c r="B136" s="36"/>
      <c r="C136" s="35"/>
      <c r="D136" s="46" t="s">
        <v>257</v>
      </c>
      <c r="E136" s="40"/>
      <c r="F136" s="40"/>
      <c r="G136" s="40"/>
      <c r="H136" s="40"/>
      <c r="I136" s="40"/>
      <c r="J136" s="6"/>
    </row>
    <row r="137" spans="1:10" s="15" customFormat="1" ht="12">
      <c r="A137" s="35"/>
      <c r="B137" s="35">
        <v>301</v>
      </c>
      <c r="C137" s="35"/>
      <c r="D137" s="49" t="s">
        <v>259</v>
      </c>
      <c r="E137" s="4">
        <f>E106</f>
        <v>13857954.259999998</v>
      </c>
      <c r="F137" s="4">
        <f>F106</f>
        <v>12340336</v>
      </c>
      <c r="G137" s="4">
        <f>G106</f>
        <v>568500</v>
      </c>
      <c r="H137" s="4">
        <f>H106</f>
        <v>915071</v>
      </c>
      <c r="I137" s="4">
        <f>I106</f>
        <v>11993765</v>
      </c>
      <c r="J137" s="6"/>
    </row>
    <row r="138" spans="1:10" s="15" customFormat="1" ht="12">
      <c r="A138" s="35"/>
      <c r="B138" s="35">
        <v>302</v>
      </c>
      <c r="C138" s="35"/>
      <c r="D138" s="49" t="s">
        <v>260</v>
      </c>
      <c r="E138" s="4">
        <f>E113</f>
        <v>8668150.05</v>
      </c>
      <c r="F138" s="4">
        <f>F113</f>
        <v>8770339</v>
      </c>
      <c r="G138" s="4">
        <f>G113</f>
        <v>688458</v>
      </c>
      <c r="H138" s="4">
        <f>H113</f>
        <v>47756</v>
      </c>
      <c r="I138" s="4">
        <f>I113</f>
        <v>9411041</v>
      </c>
      <c r="J138" s="6"/>
    </row>
    <row r="139" spans="1:10" s="15" customFormat="1" ht="12">
      <c r="A139" s="35"/>
      <c r="B139" s="35">
        <v>303</v>
      </c>
      <c r="C139" s="35"/>
      <c r="D139" s="49" t="s">
        <v>261</v>
      </c>
      <c r="E139" s="4">
        <f>E117</f>
        <v>1214944.57</v>
      </c>
      <c r="F139" s="4">
        <f>F117</f>
        <v>1036000</v>
      </c>
      <c r="G139" s="4"/>
      <c r="H139" s="4">
        <f>H117</f>
        <v>455000</v>
      </c>
      <c r="I139" s="4">
        <f>I117</f>
        <v>581000</v>
      </c>
      <c r="J139" s="6"/>
    </row>
    <row r="140" spans="1:10" s="15" customFormat="1" ht="12">
      <c r="A140" s="35"/>
      <c r="B140" s="35">
        <v>304</v>
      </c>
      <c r="C140" s="35"/>
      <c r="D140" s="49" t="s">
        <v>262</v>
      </c>
      <c r="E140" s="4">
        <f>E122</f>
        <v>2962579.4</v>
      </c>
      <c r="F140" s="4">
        <f>F122</f>
        <v>1233039</v>
      </c>
      <c r="G140" s="4">
        <f>G122</f>
        <v>112430</v>
      </c>
      <c r="H140" s="4">
        <f>H122</f>
        <v>105469</v>
      </c>
      <c r="I140" s="4">
        <f>I122</f>
        <v>1240000</v>
      </c>
      <c r="J140" s="6"/>
    </row>
    <row r="141" spans="1:10" s="15" customFormat="1" ht="12">
      <c r="A141" s="35"/>
      <c r="B141" s="35">
        <v>305</v>
      </c>
      <c r="C141" s="35"/>
      <c r="D141" s="49" t="s">
        <v>263</v>
      </c>
      <c r="E141" s="4">
        <f>E134</f>
        <v>9674439.82</v>
      </c>
      <c r="F141" s="4">
        <f>F134</f>
        <v>8109326.01</v>
      </c>
      <c r="G141" s="4">
        <f>G134</f>
        <v>1665184</v>
      </c>
      <c r="H141" s="4">
        <f>H134</f>
        <v>1607710.01</v>
      </c>
      <c r="I141" s="4">
        <f>I134</f>
        <v>8166800</v>
      </c>
      <c r="J141" s="6"/>
    </row>
    <row r="142" spans="1:10" s="15" customFormat="1" ht="12">
      <c r="A142" s="35"/>
      <c r="B142" s="35"/>
      <c r="C142" s="35"/>
      <c r="D142" s="30" t="s">
        <v>264</v>
      </c>
      <c r="E142" s="40">
        <f>SUM(E137:E141)</f>
        <v>36378068.099999994</v>
      </c>
      <c r="F142" s="40">
        <f>SUM(F137:F141)</f>
        <v>31489040.009999998</v>
      </c>
      <c r="G142" s="40">
        <f>SUM(G137:G141)</f>
        <v>3034572</v>
      </c>
      <c r="H142" s="40">
        <f>SUM(H137:H141)</f>
        <v>3131006.01</v>
      </c>
      <c r="I142" s="40">
        <f>SUM(I137:I141)</f>
        <v>31392606</v>
      </c>
      <c r="J142" s="6"/>
    </row>
    <row r="143" spans="1:10" s="15" customFormat="1" ht="12">
      <c r="A143" s="35"/>
      <c r="B143" s="36"/>
      <c r="C143" s="35"/>
      <c r="E143" s="40"/>
      <c r="F143" s="40"/>
      <c r="G143" s="40"/>
      <c r="H143" s="40"/>
      <c r="I143" s="40"/>
      <c r="J143" s="6"/>
    </row>
    <row r="144" spans="1:10" s="15" customFormat="1" ht="12">
      <c r="A144" s="41" t="s">
        <v>0</v>
      </c>
      <c r="B144" s="41" t="s">
        <v>0</v>
      </c>
      <c r="C144" s="41"/>
      <c r="D144" s="18" t="s">
        <v>224</v>
      </c>
      <c r="E144" s="42" t="s">
        <v>0</v>
      </c>
      <c r="F144" s="42" t="s">
        <v>0</v>
      </c>
      <c r="G144" s="43" t="s">
        <v>0</v>
      </c>
      <c r="H144" s="43" t="s">
        <v>0</v>
      </c>
      <c r="I144" s="43" t="s">
        <v>0</v>
      </c>
      <c r="J144" s="6"/>
    </row>
    <row r="145" spans="1:10" s="15" customFormat="1" ht="36">
      <c r="A145" s="41"/>
      <c r="B145" s="41"/>
      <c r="C145" s="41"/>
      <c r="D145" s="46" t="s">
        <v>225</v>
      </c>
      <c r="E145" s="42"/>
      <c r="F145" s="42"/>
      <c r="G145" s="43"/>
      <c r="H145" s="43"/>
      <c r="I145" s="43"/>
      <c r="J145" s="6"/>
    </row>
    <row r="146" spans="1:10" s="15" customFormat="1" ht="12">
      <c r="A146" s="41"/>
      <c r="B146" s="41"/>
      <c r="C146" s="41"/>
      <c r="D146" s="46"/>
      <c r="E146" s="42"/>
      <c r="F146" s="42"/>
      <c r="G146" s="43"/>
      <c r="H146" s="43"/>
      <c r="I146" s="43"/>
      <c r="J146" s="6"/>
    </row>
    <row r="147" spans="1:10" s="15" customFormat="1" ht="12">
      <c r="A147" s="41"/>
      <c r="B147" s="41"/>
      <c r="C147" s="41">
        <v>401</v>
      </c>
      <c r="D147" s="46" t="s">
        <v>226</v>
      </c>
      <c r="E147" s="42"/>
      <c r="F147" s="42"/>
      <c r="G147" s="43"/>
      <c r="H147" s="43"/>
      <c r="I147" s="43"/>
      <c r="J147" s="6"/>
    </row>
    <row r="148" spans="1:10" s="15" customFormat="1" ht="12">
      <c r="A148" s="26" t="s">
        <v>69</v>
      </c>
      <c r="B148" s="48">
        <v>660</v>
      </c>
      <c r="C148" s="13"/>
      <c r="D148" s="50" t="s">
        <v>241</v>
      </c>
      <c r="E148" s="28"/>
      <c r="F148" s="32" t="s">
        <v>0</v>
      </c>
      <c r="G148" s="3"/>
      <c r="H148" s="3"/>
      <c r="I148" s="3"/>
      <c r="J148" s="6"/>
    </row>
    <row r="149" spans="1:10" s="15" customFormat="1" ht="12">
      <c r="A149" s="26" t="s">
        <v>70</v>
      </c>
      <c r="B149" s="48">
        <v>670</v>
      </c>
      <c r="C149" s="13"/>
      <c r="D149" s="50" t="s">
        <v>242</v>
      </c>
      <c r="E149" s="3">
        <v>208163.4</v>
      </c>
      <c r="F149" s="3">
        <v>14041800</v>
      </c>
      <c r="G149" s="28">
        <f>I149-F149</f>
        <v>3846523.1099999994</v>
      </c>
      <c r="H149" s="28"/>
      <c r="I149" s="3">
        <v>17888323.11</v>
      </c>
      <c r="J149" s="6"/>
    </row>
    <row r="150" spans="1:10" s="15" customFormat="1" ht="12">
      <c r="A150" s="26" t="s">
        <v>71</v>
      </c>
      <c r="B150" s="48">
        <v>680</v>
      </c>
      <c r="C150" s="13"/>
      <c r="D150" s="50" t="s">
        <v>243</v>
      </c>
      <c r="E150" s="3">
        <v>155897.61</v>
      </c>
      <c r="F150" s="3">
        <v>200000</v>
      </c>
      <c r="G150" s="28"/>
      <c r="H150" s="28">
        <f>F150-I150</f>
        <v>100000</v>
      </c>
      <c r="I150" s="3">
        <v>100000</v>
      </c>
      <c r="J150" s="6"/>
    </row>
    <row r="151" spans="1:10" s="15" customFormat="1" ht="12">
      <c r="A151" s="26" t="s">
        <v>72</v>
      </c>
      <c r="B151" s="48">
        <v>690</v>
      </c>
      <c r="C151" s="13"/>
      <c r="D151" s="50" t="s">
        <v>244</v>
      </c>
      <c r="E151" s="3">
        <v>440750</v>
      </c>
      <c r="F151" s="3">
        <v>2006000</v>
      </c>
      <c r="G151" s="28"/>
      <c r="H151" s="28">
        <f>F151-I151</f>
        <v>2006000</v>
      </c>
      <c r="I151" s="3">
        <v>0</v>
      </c>
      <c r="J151" s="6"/>
    </row>
    <row r="152" spans="1:10" s="15" customFormat="1" ht="12">
      <c r="A152" s="26" t="s">
        <v>73</v>
      </c>
      <c r="B152" s="48">
        <v>700</v>
      </c>
      <c r="C152" s="13"/>
      <c r="D152" s="50" t="s">
        <v>245</v>
      </c>
      <c r="E152" s="3">
        <v>584</v>
      </c>
      <c r="F152" s="3">
        <v>250000</v>
      </c>
      <c r="G152" s="28"/>
      <c r="H152" s="28">
        <f>F152-I152</f>
        <v>250000</v>
      </c>
      <c r="I152" s="3">
        <v>0</v>
      </c>
      <c r="J152" s="6"/>
    </row>
    <row r="153" spans="1:10" s="13" customFormat="1" ht="12">
      <c r="A153" s="34"/>
      <c r="B153" s="2"/>
      <c r="D153" s="30" t="s">
        <v>275</v>
      </c>
      <c r="E153" s="1">
        <f>SUM(E149:E152)</f>
        <v>805395.01</v>
      </c>
      <c r="F153" s="1">
        <f>SUM(F149:F152)</f>
        <v>16497800</v>
      </c>
      <c r="G153" s="1">
        <f>SUM(G149:G152)</f>
        <v>3846523.1099999994</v>
      </c>
      <c r="H153" s="1">
        <f>SUM(H149:H152)</f>
        <v>2356000</v>
      </c>
      <c r="I153" s="1">
        <f>SUM(I149:I152)</f>
        <v>17988323.11</v>
      </c>
      <c r="J153" s="23"/>
    </row>
    <row r="154" spans="1:10" s="13" customFormat="1" ht="12">
      <c r="A154" s="34"/>
      <c r="B154" s="2"/>
      <c r="D154" s="30"/>
      <c r="E154" s="1"/>
      <c r="F154" s="1"/>
      <c r="G154" s="1"/>
      <c r="H154" s="1"/>
      <c r="I154" s="1"/>
      <c r="J154" s="23"/>
    </row>
    <row r="155" spans="1:10" s="13" customFormat="1" ht="18.75" customHeight="1">
      <c r="A155" s="34"/>
      <c r="C155" s="2">
        <v>402</v>
      </c>
      <c r="D155" s="46" t="s">
        <v>297</v>
      </c>
      <c r="E155" s="1"/>
      <c r="F155" s="1"/>
      <c r="G155" s="1"/>
      <c r="H155" s="1"/>
      <c r="I155" s="1"/>
      <c r="J155" s="23"/>
    </row>
    <row r="156" spans="1:10" s="15" customFormat="1" ht="12">
      <c r="A156" s="26" t="s">
        <v>74</v>
      </c>
      <c r="B156" s="48">
        <v>730</v>
      </c>
      <c r="C156" s="13"/>
      <c r="D156" s="50" t="s">
        <v>246</v>
      </c>
      <c r="E156" s="3">
        <v>10000</v>
      </c>
      <c r="F156" s="3">
        <v>5699600</v>
      </c>
      <c r="G156" s="28"/>
      <c r="H156" s="28">
        <f>F156-I156</f>
        <v>99600</v>
      </c>
      <c r="I156" s="3">
        <v>5600000</v>
      </c>
      <c r="J156" s="6"/>
    </row>
    <row r="157" spans="1:10" s="15" customFormat="1" ht="12">
      <c r="A157" s="26"/>
      <c r="B157" s="48"/>
      <c r="C157" s="13"/>
      <c r="D157" s="30" t="s">
        <v>273</v>
      </c>
      <c r="E157" s="1">
        <f>SUM(E156)</f>
        <v>10000</v>
      </c>
      <c r="F157" s="1">
        <f>SUM(F156)</f>
        <v>5699600</v>
      </c>
      <c r="G157" s="1"/>
      <c r="H157" s="1">
        <f>SUM(H156)</f>
        <v>99600</v>
      </c>
      <c r="I157" s="1">
        <f>SUM(I156)</f>
        <v>5600000</v>
      </c>
      <c r="J157" s="6"/>
    </row>
    <row r="158" spans="1:10" s="15" customFormat="1" ht="12">
      <c r="A158" s="26"/>
      <c r="B158" s="48"/>
      <c r="C158" s="13"/>
      <c r="D158" s="30"/>
      <c r="E158" s="1"/>
      <c r="F158" s="1"/>
      <c r="G158" s="1"/>
      <c r="H158" s="1"/>
      <c r="I158" s="1"/>
      <c r="J158" s="6"/>
    </row>
    <row r="159" spans="1:10" s="15" customFormat="1" ht="24">
      <c r="A159" s="26"/>
      <c r="B159" s="48"/>
      <c r="C159" s="13">
        <v>403</v>
      </c>
      <c r="D159" s="46" t="s">
        <v>298</v>
      </c>
      <c r="E159" s="1"/>
      <c r="F159" s="1"/>
      <c r="G159" s="1"/>
      <c r="H159" s="1"/>
      <c r="I159" s="1"/>
      <c r="J159" s="6"/>
    </row>
    <row r="160" spans="1:10" s="15" customFormat="1" ht="12">
      <c r="A160" s="26" t="s">
        <v>75</v>
      </c>
      <c r="B160" s="48">
        <v>770</v>
      </c>
      <c r="C160" s="13"/>
      <c r="D160" s="50" t="s">
        <v>247</v>
      </c>
      <c r="E160" s="3">
        <v>273620.61</v>
      </c>
      <c r="F160" s="3">
        <v>6814213</v>
      </c>
      <c r="G160" s="28"/>
      <c r="H160" s="28">
        <f>F160-I160</f>
        <v>1565513</v>
      </c>
      <c r="I160" s="3">
        <v>5248700</v>
      </c>
      <c r="J160" s="6"/>
    </row>
    <row r="161" spans="1:10" s="15" customFormat="1" ht="12">
      <c r="A161" s="26" t="s">
        <v>76</v>
      </c>
      <c r="B161" s="48">
        <v>780</v>
      </c>
      <c r="C161" s="13"/>
      <c r="D161" s="50" t="s">
        <v>248</v>
      </c>
      <c r="E161" s="3">
        <v>223046.84</v>
      </c>
      <c r="F161" s="3">
        <v>0</v>
      </c>
      <c r="G161" s="28"/>
      <c r="H161" s="28"/>
      <c r="I161" s="3">
        <v>0</v>
      </c>
      <c r="J161" s="6"/>
    </row>
    <row r="162" spans="1:10" s="15" customFormat="1" ht="12">
      <c r="A162" s="26"/>
      <c r="B162" s="48"/>
      <c r="C162" s="13"/>
      <c r="D162" s="30" t="s">
        <v>274</v>
      </c>
      <c r="E162" s="1">
        <f>SUM(E160:E161)</f>
        <v>496667.44999999995</v>
      </c>
      <c r="F162" s="1">
        <f>SUM(F160:F161)</f>
        <v>6814213</v>
      </c>
      <c r="G162" s="1"/>
      <c r="H162" s="1">
        <f>SUM(H160:H161)</f>
        <v>1565513</v>
      </c>
      <c r="I162" s="1">
        <f>SUM(I160:I161)</f>
        <v>5248700</v>
      </c>
      <c r="J162" s="6"/>
    </row>
    <row r="163" spans="1:10" s="15" customFormat="1" ht="12">
      <c r="A163" s="26"/>
      <c r="B163" s="48"/>
      <c r="C163" s="13"/>
      <c r="D163" s="30"/>
      <c r="E163" s="1"/>
      <c r="F163" s="1"/>
      <c r="G163" s="1"/>
      <c r="H163" s="1"/>
      <c r="I163" s="1"/>
      <c r="J163" s="6"/>
    </row>
    <row r="164" spans="1:10" s="15" customFormat="1" ht="24">
      <c r="A164" s="26"/>
      <c r="B164" s="48"/>
      <c r="C164" s="13">
        <v>404</v>
      </c>
      <c r="D164" s="46" t="s">
        <v>299</v>
      </c>
      <c r="E164" s="1"/>
      <c r="F164" s="1"/>
      <c r="G164" s="1"/>
      <c r="H164" s="1"/>
      <c r="I164" s="1"/>
      <c r="J164" s="6"/>
    </row>
    <row r="165" spans="1:10" s="15" customFormat="1" ht="12">
      <c r="A165" s="26" t="s">
        <v>77</v>
      </c>
      <c r="B165" s="48">
        <v>791</v>
      </c>
      <c r="C165" s="13"/>
      <c r="D165" s="50" t="s">
        <v>249</v>
      </c>
      <c r="E165" s="3">
        <v>1939.34</v>
      </c>
      <c r="F165" s="3">
        <v>4000</v>
      </c>
      <c r="G165" s="28">
        <f>I165-F165</f>
        <v>1927000</v>
      </c>
      <c r="H165" s="28"/>
      <c r="I165" s="3">
        <v>1931000</v>
      </c>
      <c r="J165" s="6"/>
    </row>
    <row r="166" spans="1:10" s="15" customFormat="1" ht="12">
      <c r="A166" s="26"/>
      <c r="B166" s="48"/>
      <c r="C166" s="13"/>
      <c r="D166" s="30" t="s">
        <v>109</v>
      </c>
      <c r="E166" s="1">
        <f>SUM(E165:E165)</f>
        <v>1939.34</v>
      </c>
      <c r="F166" s="1">
        <f>SUM(F165:F165)</f>
        <v>4000</v>
      </c>
      <c r="G166" s="1">
        <f>SUM(G165:G165)</f>
        <v>1927000</v>
      </c>
      <c r="H166" s="1"/>
      <c r="I166" s="1">
        <f>SUM(I165:I165)</f>
        <v>1931000</v>
      </c>
      <c r="J166" s="6"/>
    </row>
    <row r="167" spans="1:10" s="15" customFormat="1" ht="12">
      <c r="A167" s="26"/>
      <c r="B167" s="48"/>
      <c r="C167" s="13"/>
      <c r="D167" s="30"/>
      <c r="E167" s="1"/>
      <c r="F167" s="1"/>
      <c r="G167" s="1"/>
      <c r="H167" s="1"/>
      <c r="I167" s="1"/>
      <c r="J167" s="6"/>
    </row>
    <row r="168" spans="1:10" s="15" customFormat="1" ht="24">
      <c r="A168" s="26"/>
      <c r="C168" s="2">
        <v>405</v>
      </c>
      <c r="D168" s="46" t="s">
        <v>300</v>
      </c>
      <c r="E168" s="1"/>
      <c r="F168" s="1"/>
      <c r="G168" s="1"/>
      <c r="H168" s="1"/>
      <c r="I168" s="1"/>
      <c r="J168" s="6"/>
    </row>
    <row r="169" spans="1:10" s="15" customFormat="1" ht="12">
      <c r="A169" s="26" t="s">
        <v>78</v>
      </c>
      <c r="B169" s="48">
        <v>750</v>
      </c>
      <c r="C169" s="13"/>
      <c r="D169" s="50" t="s">
        <v>250</v>
      </c>
      <c r="E169" s="3">
        <v>15471105.680000002</v>
      </c>
      <c r="F169" s="3">
        <v>14374991.74</v>
      </c>
      <c r="G169" s="28"/>
      <c r="H169" s="28">
        <f>F169-I169</f>
        <v>5326939.74</v>
      </c>
      <c r="I169" s="3">
        <v>9048052</v>
      </c>
      <c r="J169" s="6"/>
    </row>
    <row r="170" spans="1:10" s="15" customFormat="1" ht="12">
      <c r="A170" s="26" t="s">
        <v>79</v>
      </c>
      <c r="B170" s="48">
        <v>760</v>
      </c>
      <c r="C170" s="13"/>
      <c r="D170" s="50" t="s">
        <v>251</v>
      </c>
      <c r="E170" s="3">
        <v>49828.06</v>
      </c>
      <c r="F170" s="3">
        <v>170000</v>
      </c>
      <c r="G170" s="28"/>
      <c r="H170" s="28">
        <f>F170-I170</f>
        <v>120000</v>
      </c>
      <c r="I170" s="3">
        <v>50000</v>
      </c>
      <c r="J170" s="6"/>
    </row>
    <row r="171" spans="1:10" s="15" customFormat="1" ht="12">
      <c r="A171" s="26" t="s">
        <v>80</v>
      </c>
      <c r="B171" s="48">
        <v>800</v>
      </c>
      <c r="C171" s="13"/>
      <c r="D171" s="50" t="s">
        <v>252</v>
      </c>
      <c r="E171" s="3">
        <v>0</v>
      </c>
      <c r="F171" s="3">
        <v>437000</v>
      </c>
      <c r="G171" s="28"/>
      <c r="H171" s="28">
        <f>F171-I171</f>
        <v>437000</v>
      </c>
      <c r="I171" s="3">
        <v>0</v>
      </c>
      <c r="J171" s="6"/>
    </row>
    <row r="172" spans="1:10" s="15" customFormat="1" ht="12">
      <c r="A172" s="26" t="s">
        <v>81</v>
      </c>
      <c r="B172" s="48">
        <v>846</v>
      </c>
      <c r="C172" s="13"/>
      <c r="D172" s="50" t="s">
        <v>253</v>
      </c>
      <c r="E172" s="3">
        <v>60500</v>
      </c>
      <c r="F172" s="3">
        <v>2347449</v>
      </c>
      <c r="G172" s="28"/>
      <c r="H172" s="28">
        <f>F172-I172</f>
        <v>2121689</v>
      </c>
      <c r="I172" s="3">
        <v>225760</v>
      </c>
      <c r="J172" s="6"/>
    </row>
    <row r="173" spans="1:10" s="15" customFormat="1" ht="12">
      <c r="A173" s="26" t="s">
        <v>82</v>
      </c>
      <c r="B173" s="48">
        <v>847</v>
      </c>
      <c r="C173" s="13"/>
      <c r="D173" s="50" t="s">
        <v>254</v>
      </c>
      <c r="E173" s="3">
        <v>856260.29</v>
      </c>
      <c r="F173" s="3">
        <v>12646617</v>
      </c>
      <c r="G173" s="28"/>
      <c r="H173" s="28">
        <f>F173-I173</f>
        <v>4386617</v>
      </c>
      <c r="I173" s="3">
        <v>8260000</v>
      </c>
      <c r="J173" s="6"/>
    </row>
    <row r="174" spans="1:10" s="15" customFormat="1" ht="12">
      <c r="A174" s="26"/>
      <c r="B174" s="48"/>
      <c r="C174" s="13"/>
      <c r="D174" s="30" t="s">
        <v>110</v>
      </c>
      <c r="E174" s="1">
        <f>SUM(E169:E173)</f>
        <v>16437694.030000001</v>
      </c>
      <c r="F174" s="1">
        <f>SUM(F169:F173)</f>
        <v>29976057.740000002</v>
      </c>
      <c r="G174" s="1"/>
      <c r="H174" s="1">
        <f>SUM(H169:H173)</f>
        <v>12392245.74</v>
      </c>
      <c r="I174" s="1">
        <f>SUM(I169:I173)</f>
        <v>17583812</v>
      </c>
      <c r="J174" s="6"/>
    </row>
    <row r="175" spans="1:10" s="15" customFormat="1" ht="12">
      <c r="A175" s="26"/>
      <c r="B175" s="48"/>
      <c r="C175" s="13"/>
      <c r="D175" s="30"/>
      <c r="E175" s="1"/>
      <c r="F175" s="1"/>
      <c r="G175" s="1"/>
      <c r="H175" s="1"/>
      <c r="I175" s="1"/>
      <c r="J175" s="6"/>
    </row>
    <row r="176" spans="1:10" s="15" customFormat="1" ht="12">
      <c r="A176" s="26"/>
      <c r="B176" s="48"/>
      <c r="C176" s="13">
        <v>406</v>
      </c>
      <c r="D176" s="46" t="s">
        <v>301</v>
      </c>
      <c r="E176" s="1"/>
      <c r="F176" s="1"/>
      <c r="G176" s="1"/>
      <c r="H176" s="1"/>
      <c r="I176" s="1"/>
      <c r="J176" s="6"/>
    </row>
    <row r="177" spans="1:10" s="15" customFormat="1" ht="12">
      <c r="A177" s="26" t="s">
        <v>83</v>
      </c>
      <c r="B177" s="48">
        <v>830</v>
      </c>
      <c r="C177" s="13"/>
      <c r="D177" s="50" t="s">
        <v>255</v>
      </c>
      <c r="E177" s="3">
        <v>15338151.01</v>
      </c>
      <c r="F177" s="3">
        <v>120000000</v>
      </c>
      <c r="G177" s="28"/>
      <c r="H177" s="28">
        <f>F177-I177</f>
        <v>70000000</v>
      </c>
      <c r="I177" s="3">
        <v>50000000</v>
      </c>
      <c r="J177" s="6"/>
    </row>
    <row r="178" spans="1:10" s="15" customFormat="1" ht="12">
      <c r="A178" s="35" t="s">
        <v>0</v>
      </c>
      <c r="B178" s="36" t="s">
        <v>0</v>
      </c>
      <c r="C178" s="35" t="s">
        <v>0</v>
      </c>
      <c r="D178" s="30" t="s">
        <v>278</v>
      </c>
      <c r="E178" s="40">
        <f>SUM(E177)</f>
        <v>15338151.01</v>
      </c>
      <c r="F178" s="40">
        <f>SUM(F177)</f>
        <v>120000000</v>
      </c>
      <c r="G178" s="40"/>
      <c r="H178" s="40">
        <f>SUM(H177)</f>
        <v>70000000</v>
      </c>
      <c r="I178" s="40">
        <f>SUM(I177)</f>
        <v>50000000</v>
      </c>
      <c r="J178" s="6"/>
    </row>
    <row r="179" spans="1:10" s="15" customFormat="1" ht="12">
      <c r="A179" s="35"/>
      <c r="B179" s="36"/>
      <c r="C179" s="35"/>
      <c r="D179" s="30"/>
      <c r="E179" s="40"/>
      <c r="F179" s="40"/>
      <c r="G179" s="40"/>
      <c r="H179" s="40"/>
      <c r="I179" s="40"/>
      <c r="J179" s="6"/>
    </row>
    <row r="180" spans="1:10" s="15" customFormat="1" ht="12">
      <c r="A180" s="41"/>
      <c r="B180" s="41"/>
      <c r="C180" s="41"/>
      <c r="D180" s="46" t="s">
        <v>256</v>
      </c>
      <c r="E180" s="43"/>
      <c r="F180" s="43"/>
      <c r="G180" s="28"/>
      <c r="H180" s="28"/>
      <c r="I180" s="43"/>
      <c r="J180" s="6"/>
    </row>
    <row r="181" spans="1:10" s="15" customFormat="1" ht="12">
      <c r="A181" s="41"/>
      <c r="B181" s="35">
        <v>401</v>
      </c>
      <c r="C181" s="35"/>
      <c r="D181" s="49" t="s">
        <v>259</v>
      </c>
      <c r="E181" s="51">
        <f>E153</f>
        <v>805395.01</v>
      </c>
      <c r="F181" s="51">
        <f>F153</f>
        <v>16497800</v>
      </c>
      <c r="G181" s="51">
        <f>G153</f>
        <v>3846523.1099999994</v>
      </c>
      <c r="H181" s="51">
        <f>H153</f>
        <v>2356000</v>
      </c>
      <c r="I181" s="51">
        <f>I153</f>
        <v>17988323.11</v>
      </c>
      <c r="J181" s="6"/>
    </row>
    <row r="182" spans="1:10" s="15" customFormat="1" ht="12">
      <c r="A182" s="41"/>
      <c r="B182" s="35">
        <v>402</v>
      </c>
      <c r="C182" s="35"/>
      <c r="D182" s="49" t="s">
        <v>260</v>
      </c>
      <c r="E182" s="51">
        <f>E157</f>
        <v>10000</v>
      </c>
      <c r="F182" s="51">
        <f>F157</f>
        <v>5699600</v>
      </c>
      <c r="G182" s="51"/>
      <c r="H182" s="51">
        <f>H157</f>
        <v>99600</v>
      </c>
      <c r="I182" s="51">
        <f>I157</f>
        <v>5600000</v>
      </c>
      <c r="J182" s="6"/>
    </row>
    <row r="183" spans="1:10" s="15" customFormat="1" ht="12">
      <c r="A183" s="41"/>
      <c r="B183" s="35">
        <v>403</v>
      </c>
      <c r="C183" s="35"/>
      <c r="D183" s="49" t="s">
        <v>261</v>
      </c>
      <c r="E183" s="51">
        <f>E162</f>
        <v>496667.44999999995</v>
      </c>
      <c r="F183" s="51">
        <f>F162</f>
        <v>6814213</v>
      </c>
      <c r="G183" s="51"/>
      <c r="H183" s="51">
        <f>H162</f>
        <v>1565513</v>
      </c>
      <c r="I183" s="51">
        <f>I162</f>
        <v>5248700</v>
      </c>
      <c r="J183" s="6"/>
    </row>
    <row r="184" spans="1:10" s="15" customFormat="1" ht="12">
      <c r="A184" s="41"/>
      <c r="B184" s="35">
        <v>404</v>
      </c>
      <c r="C184" s="35"/>
      <c r="D184" s="49" t="s">
        <v>262</v>
      </c>
      <c r="E184" s="51">
        <f>E166</f>
        <v>1939.34</v>
      </c>
      <c r="F184" s="51">
        <f>F166</f>
        <v>4000</v>
      </c>
      <c r="G184" s="51">
        <f>G166</f>
        <v>1927000</v>
      </c>
      <c r="H184" s="51"/>
      <c r="I184" s="51">
        <f>I166</f>
        <v>1931000</v>
      </c>
      <c r="J184" s="6"/>
    </row>
    <row r="185" spans="1:10" s="15" customFormat="1" ht="12">
      <c r="A185" s="41"/>
      <c r="B185" s="35">
        <v>405</v>
      </c>
      <c r="C185" s="35"/>
      <c r="D185" s="49" t="s">
        <v>263</v>
      </c>
      <c r="E185" s="51">
        <f>E174</f>
        <v>16437694.030000001</v>
      </c>
      <c r="F185" s="51">
        <f>F174</f>
        <v>29976057.740000002</v>
      </c>
      <c r="G185" s="51"/>
      <c r="H185" s="51">
        <f>H174</f>
        <v>12392245.74</v>
      </c>
      <c r="I185" s="51">
        <f>I174</f>
        <v>17583812</v>
      </c>
      <c r="J185" s="6"/>
    </row>
    <row r="186" spans="1:10" s="15" customFormat="1" ht="12">
      <c r="A186" s="41"/>
      <c r="B186" s="35">
        <v>406</v>
      </c>
      <c r="C186" s="35"/>
      <c r="D186" s="49" t="s">
        <v>279</v>
      </c>
      <c r="E186" s="51">
        <f>E178</f>
        <v>15338151.01</v>
      </c>
      <c r="F186" s="51">
        <f>F178</f>
        <v>120000000</v>
      </c>
      <c r="G186" s="51"/>
      <c r="H186" s="51">
        <f>H178</f>
        <v>70000000</v>
      </c>
      <c r="I186" s="51">
        <f>I178</f>
        <v>50000000</v>
      </c>
      <c r="J186" s="6"/>
    </row>
    <row r="187" spans="1:10" s="15" customFormat="1" ht="12">
      <c r="A187" s="41"/>
      <c r="B187" s="35"/>
      <c r="C187" s="35"/>
      <c r="D187" s="30" t="s">
        <v>280</v>
      </c>
      <c r="E187" s="52">
        <f>SUM(E181:E186)</f>
        <v>33089846.840000004</v>
      </c>
      <c r="F187" s="52">
        <f>SUM(F181:F186)</f>
        <v>178991670.74</v>
      </c>
      <c r="G187" s="52">
        <f>SUM(G181:G186)</f>
        <v>5773523.109999999</v>
      </c>
      <c r="H187" s="52">
        <f>SUM(H181:H186)</f>
        <v>86413358.74</v>
      </c>
      <c r="I187" s="52">
        <f>SUM(I181:I186)</f>
        <v>98351835.11</v>
      </c>
      <c r="J187" s="53"/>
    </row>
    <row r="188" spans="1:10" s="15" customFormat="1" ht="12">
      <c r="A188" s="41"/>
      <c r="B188" s="35"/>
      <c r="C188" s="35"/>
      <c r="D188" s="30"/>
      <c r="E188" s="43"/>
      <c r="F188" s="43"/>
      <c r="G188" s="28"/>
      <c r="H188" s="28"/>
      <c r="I188" s="43"/>
      <c r="J188" s="6"/>
    </row>
    <row r="189" spans="1:10" s="15" customFormat="1" ht="12">
      <c r="A189" s="41"/>
      <c r="B189" s="41"/>
      <c r="C189" s="41"/>
      <c r="D189" s="18" t="s">
        <v>227</v>
      </c>
      <c r="E189" s="42"/>
      <c r="F189" s="42"/>
      <c r="G189" s="43"/>
      <c r="H189" s="43"/>
      <c r="I189" s="43"/>
      <c r="J189" s="6"/>
    </row>
    <row r="190" spans="1:10" s="15" customFormat="1" ht="12">
      <c r="A190" s="41"/>
      <c r="B190" s="41"/>
      <c r="C190" s="54"/>
      <c r="D190" s="46" t="s">
        <v>228</v>
      </c>
      <c r="E190" s="42"/>
      <c r="F190" s="42"/>
      <c r="G190" s="43"/>
      <c r="H190" s="43"/>
      <c r="I190" s="43"/>
      <c r="J190" s="6"/>
    </row>
    <row r="191" spans="1:10" s="15" customFormat="1" ht="12">
      <c r="A191" s="41"/>
      <c r="B191" s="41"/>
      <c r="C191" s="41">
        <v>501</v>
      </c>
      <c r="D191" s="46" t="s">
        <v>229</v>
      </c>
      <c r="E191" s="42"/>
      <c r="F191" s="42"/>
      <c r="G191" s="43"/>
      <c r="H191" s="43"/>
      <c r="I191" s="43"/>
      <c r="J191" s="6"/>
    </row>
    <row r="192" spans="1:10" s="15" customFormat="1" ht="12">
      <c r="A192" s="26" t="s">
        <v>84</v>
      </c>
      <c r="B192" s="48">
        <v>850</v>
      </c>
      <c r="C192" s="2"/>
      <c r="D192" s="50" t="s">
        <v>238</v>
      </c>
      <c r="E192" s="3">
        <v>0</v>
      </c>
      <c r="F192" s="3">
        <v>30000000</v>
      </c>
      <c r="G192" s="28">
        <f>I192-F192</f>
        <v>26000000</v>
      </c>
      <c r="H192" s="28"/>
      <c r="I192" s="3">
        <v>56000000</v>
      </c>
      <c r="J192" s="6"/>
    </row>
    <row r="193" spans="1:10" s="15" customFormat="1" ht="12">
      <c r="A193" s="26"/>
      <c r="B193" s="48"/>
      <c r="C193" s="2"/>
      <c r="D193" s="30" t="s">
        <v>275</v>
      </c>
      <c r="E193" s="1">
        <f>SUM(E192)</f>
        <v>0</v>
      </c>
      <c r="F193" s="1">
        <f>SUM(F192)</f>
        <v>30000000</v>
      </c>
      <c r="G193" s="1">
        <f>SUM(G192)</f>
        <v>26000000</v>
      </c>
      <c r="H193" s="1"/>
      <c r="I193" s="1">
        <f>SUM(I192)</f>
        <v>56000000</v>
      </c>
      <c r="J193" s="6"/>
    </row>
    <row r="194" spans="1:10" s="15" customFormat="1" ht="12">
      <c r="A194" s="26"/>
      <c r="B194" s="48"/>
      <c r="C194" s="2"/>
      <c r="D194" s="30"/>
      <c r="E194" s="1"/>
      <c r="F194" s="1"/>
      <c r="G194" s="1"/>
      <c r="H194" s="1"/>
      <c r="I194" s="1"/>
      <c r="J194" s="6"/>
    </row>
    <row r="195" spans="1:10" s="15" customFormat="1" ht="12">
      <c r="A195" s="26"/>
      <c r="B195" s="48"/>
      <c r="C195" s="5">
        <v>503</v>
      </c>
      <c r="D195" s="46" t="s">
        <v>240</v>
      </c>
      <c r="E195" s="3"/>
      <c r="F195" s="3"/>
      <c r="G195" s="28"/>
      <c r="H195" s="28"/>
      <c r="I195" s="3"/>
      <c r="J195" s="6"/>
    </row>
    <row r="196" spans="1:10" s="15" customFormat="1" ht="12">
      <c r="A196" s="26" t="s">
        <v>85</v>
      </c>
      <c r="B196" s="48">
        <v>870</v>
      </c>
      <c r="C196" s="2"/>
      <c r="D196" s="50" t="s">
        <v>239</v>
      </c>
      <c r="E196" s="3">
        <v>18100473.73</v>
      </c>
      <c r="F196" s="3">
        <v>18336337.41</v>
      </c>
      <c r="G196" s="28"/>
      <c r="H196" s="28"/>
      <c r="I196" s="3">
        <v>14497400</v>
      </c>
      <c r="J196" s="6"/>
    </row>
    <row r="197" spans="1:10" s="15" customFormat="1" ht="12">
      <c r="A197" s="35" t="s">
        <v>0</v>
      </c>
      <c r="B197" s="36" t="s">
        <v>0</v>
      </c>
      <c r="C197" s="35" t="s">
        <v>0</v>
      </c>
      <c r="D197" s="30" t="s">
        <v>274</v>
      </c>
      <c r="E197" s="40">
        <f>SUM(E196)</f>
        <v>18100473.73</v>
      </c>
      <c r="F197" s="40">
        <f>SUM(F196)</f>
        <v>18336337.41</v>
      </c>
      <c r="G197" s="40"/>
      <c r="H197" s="40"/>
      <c r="I197" s="40">
        <f>SUM(I196)</f>
        <v>14497400</v>
      </c>
      <c r="J197" s="6"/>
    </row>
    <row r="198" spans="1:10" s="15" customFormat="1" ht="12">
      <c r="A198" s="35"/>
      <c r="B198" s="36"/>
      <c r="C198" s="35"/>
      <c r="D198" s="30"/>
      <c r="E198" s="40"/>
      <c r="F198" s="40"/>
      <c r="G198" s="40"/>
      <c r="H198" s="40"/>
      <c r="I198" s="40"/>
      <c r="J198" s="6"/>
    </row>
    <row r="199" spans="1:10" s="15" customFormat="1" ht="12">
      <c r="A199" s="35"/>
      <c r="B199" s="41"/>
      <c r="C199" s="41"/>
      <c r="D199" s="46" t="s">
        <v>282</v>
      </c>
      <c r="E199" s="40"/>
      <c r="F199" s="40"/>
      <c r="G199" s="40"/>
      <c r="H199" s="40"/>
      <c r="I199" s="40"/>
      <c r="J199" s="6"/>
    </row>
    <row r="200" spans="1:10" s="15" customFormat="1" ht="12">
      <c r="A200" s="35"/>
      <c r="B200" s="55">
        <v>501</v>
      </c>
      <c r="C200" s="35"/>
      <c r="D200" s="49" t="s">
        <v>259</v>
      </c>
      <c r="E200" s="4">
        <f>E193</f>
        <v>0</v>
      </c>
      <c r="F200" s="4">
        <f>F193</f>
        <v>30000000</v>
      </c>
      <c r="G200" s="28">
        <f>I200-F200</f>
        <v>26000000</v>
      </c>
      <c r="H200" s="28"/>
      <c r="I200" s="4">
        <f>I193</f>
        <v>56000000</v>
      </c>
      <c r="J200" s="6"/>
    </row>
    <row r="201" spans="1:10" s="15" customFormat="1" ht="12">
      <c r="A201" s="35"/>
      <c r="B201" s="55">
        <v>503</v>
      </c>
      <c r="C201" s="35"/>
      <c r="D201" s="49" t="s">
        <v>261</v>
      </c>
      <c r="E201" s="4">
        <f>E197</f>
        <v>18100473.73</v>
      </c>
      <c r="F201" s="4">
        <f>F197</f>
        <v>18336337.41</v>
      </c>
      <c r="G201" s="28"/>
      <c r="H201" s="28">
        <f>F201-I201</f>
        <v>3838937.41</v>
      </c>
      <c r="I201" s="4">
        <f>I197</f>
        <v>14497400</v>
      </c>
      <c r="J201" s="6"/>
    </row>
    <row r="202" spans="1:10" s="15" customFormat="1" ht="12">
      <c r="A202" s="35"/>
      <c r="B202" s="55"/>
      <c r="C202" s="35"/>
      <c r="D202" s="30" t="s">
        <v>281</v>
      </c>
      <c r="E202" s="40">
        <f>SUM(E200:E201)</f>
        <v>18100473.73</v>
      </c>
      <c r="F202" s="40">
        <f>SUM(F200:F201)</f>
        <v>48336337.41</v>
      </c>
      <c r="G202" s="40">
        <f>SUM(G200:G201)</f>
        <v>26000000</v>
      </c>
      <c r="H202" s="40">
        <f>SUM(H200:H201)</f>
        <v>3838937.41</v>
      </c>
      <c r="I202" s="40">
        <f>SUM(I200:I201)</f>
        <v>70497400</v>
      </c>
      <c r="J202" s="6"/>
    </row>
    <row r="203" spans="1:10" s="15" customFormat="1" ht="12">
      <c r="A203" s="41" t="s">
        <v>0</v>
      </c>
      <c r="B203" s="41" t="s">
        <v>0</v>
      </c>
      <c r="C203" s="41" t="s">
        <v>0</v>
      </c>
      <c r="D203" s="56" t="s">
        <v>0</v>
      </c>
      <c r="E203" s="42" t="s">
        <v>0</v>
      </c>
      <c r="F203" s="42" t="s">
        <v>0</v>
      </c>
      <c r="G203" s="43" t="s">
        <v>0</v>
      </c>
      <c r="H203" s="43" t="s">
        <v>0</v>
      </c>
      <c r="I203" s="43" t="s">
        <v>0</v>
      </c>
      <c r="J203" s="6"/>
    </row>
    <row r="204" spans="1:10" s="15" customFormat="1" ht="12">
      <c r="A204" s="41"/>
      <c r="B204" s="41"/>
      <c r="C204" s="41"/>
      <c r="D204" s="18" t="s">
        <v>230</v>
      </c>
      <c r="E204" s="42"/>
      <c r="F204" s="42"/>
      <c r="G204" s="43"/>
      <c r="H204" s="43"/>
      <c r="I204" s="43"/>
      <c r="J204" s="6"/>
    </row>
    <row r="205" spans="1:10" s="15" customFormat="1" ht="12">
      <c r="A205" s="41"/>
      <c r="B205" s="41"/>
      <c r="C205" s="41"/>
      <c r="D205" s="46" t="s">
        <v>231</v>
      </c>
      <c r="E205" s="42"/>
      <c r="F205" s="42"/>
      <c r="G205" s="43"/>
      <c r="H205" s="43"/>
      <c r="I205" s="43"/>
      <c r="J205" s="6"/>
    </row>
    <row r="206" spans="1:10" s="15" customFormat="1" ht="24">
      <c r="A206" s="26" t="s">
        <v>86</v>
      </c>
      <c r="B206" s="63" t="s">
        <v>302</v>
      </c>
      <c r="C206" s="2"/>
      <c r="D206" s="27" t="s">
        <v>232</v>
      </c>
      <c r="E206" s="3">
        <v>2807417.52</v>
      </c>
      <c r="F206" s="3">
        <v>4300000</v>
      </c>
      <c r="G206" s="28"/>
      <c r="H206" s="51"/>
      <c r="I206" s="3">
        <v>4300000</v>
      </c>
      <c r="J206" s="6"/>
    </row>
    <row r="207" spans="1:10" s="15" customFormat="1" ht="12">
      <c r="A207" s="26" t="s">
        <v>87</v>
      </c>
      <c r="B207" s="63" t="s">
        <v>303</v>
      </c>
      <c r="C207" s="2"/>
      <c r="D207" s="27" t="s">
        <v>233</v>
      </c>
      <c r="E207" s="3">
        <v>5829533.49</v>
      </c>
      <c r="F207" s="3">
        <v>7500000</v>
      </c>
      <c r="G207" s="28"/>
      <c r="H207" s="51"/>
      <c r="I207" s="3">
        <v>7500000</v>
      </c>
      <c r="J207" s="6"/>
    </row>
    <row r="208" spans="1:10" s="15" customFormat="1" ht="12">
      <c r="A208" s="26" t="s">
        <v>88</v>
      </c>
      <c r="B208" s="63" t="s">
        <v>304</v>
      </c>
      <c r="C208" s="2"/>
      <c r="D208" s="27" t="s">
        <v>234</v>
      </c>
      <c r="E208" s="3">
        <v>522043.07</v>
      </c>
      <c r="F208" s="3">
        <v>1500000</v>
      </c>
      <c r="G208" s="28"/>
      <c r="H208" s="51"/>
      <c r="I208" s="3">
        <v>1500000</v>
      </c>
      <c r="J208" s="6"/>
    </row>
    <row r="209" spans="1:10" s="15" customFormat="1" ht="12">
      <c r="A209" s="26" t="s">
        <v>89</v>
      </c>
      <c r="B209" s="63" t="s">
        <v>305</v>
      </c>
      <c r="C209" s="2"/>
      <c r="D209" s="27" t="s">
        <v>235</v>
      </c>
      <c r="E209" s="3">
        <v>118560.02</v>
      </c>
      <c r="F209" s="3">
        <v>2300000</v>
      </c>
      <c r="G209" s="28"/>
      <c r="H209" s="51"/>
      <c r="I209" s="3">
        <v>2300000</v>
      </c>
      <c r="J209" s="6"/>
    </row>
    <row r="210" spans="1:10" s="15" customFormat="1" ht="12">
      <c r="A210" s="26" t="s">
        <v>90</v>
      </c>
      <c r="B210" s="63" t="s">
        <v>306</v>
      </c>
      <c r="C210" s="2"/>
      <c r="D210" s="27" t="s">
        <v>236</v>
      </c>
      <c r="E210" s="3">
        <v>604894.23</v>
      </c>
      <c r="F210" s="3">
        <v>5100000</v>
      </c>
      <c r="G210" s="28"/>
      <c r="H210" s="51"/>
      <c r="I210" s="3">
        <v>5100000</v>
      </c>
      <c r="J210" s="6"/>
    </row>
    <row r="211" spans="1:10" s="15" customFormat="1" ht="24">
      <c r="A211" s="26" t="s">
        <v>91</v>
      </c>
      <c r="B211" s="63" t="s">
        <v>307</v>
      </c>
      <c r="C211" s="2"/>
      <c r="D211" s="27" t="s">
        <v>237</v>
      </c>
      <c r="E211" s="3">
        <v>52205</v>
      </c>
      <c r="F211" s="3">
        <v>150000</v>
      </c>
      <c r="G211" s="28"/>
      <c r="H211" s="51"/>
      <c r="I211" s="3">
        <v>150000</v>
      </c>
      <c r="J211" s="6"/>
    </row>
    <row r="212" spans="1:10" s="15" customFormat="1" ht="12">
      <c r="A212" s="35" t="s">
        <v>0</v>
      </c>
      <c r="B212" s="36"/>
      <c r="C212" s="35" t="s">
        <v>0</v>
      </c>
      <c r="D212" s="30" t="s">
        <v>283</v>
      </c>
      <c r="E212" s="40">
        <f>SUM(E206:E211)</f>
        <v>9934653.33</v>
      </c>
      <c r="F212" s="40">
        <f>SUM(F206:F211)</f>
        <v>20850000</v>
      </c>
      <c r="G212" s="40"/>
      <c r="H212" s="40"/>
      <c r="I212" s="40">
        <f>SUM(I206:I211)</f>
        <v>20850000</v>
      </c>
      <c r="J212" s="6"/>
    </row>
    <row r="213" spans="1:10" s="15" customFormat="1" ht="12">
      <c r="A213" s="41" t="s">
        <v>0</v>
      </c>
      <c r="B213" s="41" t="s">
        <v>0</v>
      </c>
      <c r="C213" s="41" t="s">
        <v>0</v>
      </c>
      <c r="D213" s="56" t="s">
        <v>0</v>
      </c>
      <c r="E213" s="43" t="s">
        <v>0</v>
      </c>
      <c r="F213" s="43" t="s">
        <v>0</v>
      </c>
      <c r="G213" s="28"/>
      <c r="H213" s="28"/>
      <c r="I213" s="43" t="s">
        <v>0</v>
      </c>
      <c r="J213" s="6"/>
    </row>
    <row r="214" spans="3:10" s="15" customFormat="1" ht="12">
      <c r="C214" s="41"/>
      <c r="D214" s="56" t="s">
        <v>285</v>
      </c>
      <c r="E214" s="28"/>
      <c r="F214" s="28"/>
      <c r="G214" s="57"/>
      <c r="H214" s="57"/>
      <c r="I214" s="57"/>
      <c r="J214" s="28"/>
    </row>
    <row r="215" spans="3:10" s="15" customFormat="1" ht="12">
      <c r="C215" s="41"/>
      <c r="D215" s="46" t="s">
        <v>286</v>
      </c>
      <c r="E215" s="28">
        <f>E45</f>
        <v>90846900.78</v>
      </c>
      <c r="F215" s="28">
        <f>F45</f>
        <v>99958180</v>
      </c>
      <c r="G215" s="28">
        <f>G45</f>
        <v>40079827</v>
      </c>
      <c r="H215" s="28">
        <f>H45</f>
        <v>49046738</v>
      </c>
      <c r="I215" s="28">
        <f>I45</f>
        <v>90991269</v>
      </c>
      <c r="J215" s="28"/>
    </row>
    <row r="216" spans="3:10" s="15" customFormat="1" ht="12">
      <c r="C216" s="41"/>
      <c r="D216" s="46" t="s">
        <v>287</v>
      </c>
      <c r="E216" s="28">
        <f>E82</f>
        <v>9029141.93</v>
      </c>
      <c r="F216" s="28">
        <f>F82</f>
        <v>18682514.99</v>
      </c>
      <c r="G216" s="28">
        <f>G82</f>
        <v>845524</v>
      </c>
      <c r="H216" s="28">
        <f>H82</f>
        <v>9240554.99</v>
      </c>
      <c r="I216" s="28">
        <f>I82</f>
        <v>10287484</v>
      </c>
      <c r="J216" s="28"/>
    </row>
    <row r="217" spans="3:10" s="15" customFormat="1" ht="12">
      <c r="C217" s="41"/>
      <c r="D217" s="46" t="s">
        <v>288</v>
      </c>
      <c r="E217" s="28">
        <f>E142</f>
        <v>36378068.099999994</v>
      </c>
      <c r="F217" s="28">
        <f>F142</f>
        <v>31489040.009999998</v>
      </c>
      <c r="G217" s="28">
        <f>G142</f>
        <v>3034572</v>
      </c>
      <c r="H217" s="28">
        <f>H142</f>
        <v>3131006.01</v>
      </c>
      <c r="I217" s="28">
        <f>I142</f>
        <v>31392606</v>
      </c>
      <c r="J217" s="28"/>
    </row>
    <row r="218" spans="3:10" s="15" customFormat="1" ht="12">
      <c r="C218" s="41"/>
      <c r="D218" s="46" t="s">
        <v>289</v>
      </c>
      <c r="E218" s="28">
        <f>E187</f>
        <v>33089846.840000004</v>
      </c>
      <c r="F218" s="28">
        <f>F187</f>
        <v>178991670.74</v>
      </c>
      <c r="G218" s="28">
        <f>G187</f>
        <v>5773523.109999999</v>
      </c>
      <c r="H218" s="28">
        <f>H187</f>
        <v>86413358.74</v>
      </c>
      <c r="I218" s="28">
        <f>I187</f>
        <v>98351835.11</v>
      </c>
      <c r="J218" s="28"/>
    </row>
    <row r="219" spans="3:10" s="15" customFormat="1" ht="12">
      <c r="C219" s="41"/>
      <c r="D219" s="46" t="s">
        <v>290</v>
      </c>
      <c r="E219" s="28">
        <f>E202</f>
        <v>18100473.73</v>
      </c>
      <c r="F219" s="28">
        <f>F202</f>
        <v>48336337.41</v>
      </c>
      <c r="G219" s="28">
        <f>G202</f>
        <v>26000000</v>
      </c>
      <c r="H219" s="28">
        <f>H202</f>
        <v>3838937.41</v>
      </c>
      <c r="I219" s="28">
        <f>I202</f>
        <v>70497400</v>
      </c>
      <c r="J219" s="28"/>
    </row>
    <row r="220" spans="3:10" s="15" customFormat="1" ht="12">
      <c r="C220" s="41"/>
      <c r="D220" s="46" t="s">
        <v>289</v>
      </c>
      <c r="E220" s="28">
        <f>E212</f>
        <v>9934653.33</v>
      </c>
      <c r="F220" s="28">
        <f>F212</f>
        <v>20850000</v>
      </c>
      <c r="G220" s="28"/>
      <c r="H220" s="28"/>
      <c r="I220" s="28">
        <f>I212</f>
        <v>20850000</v>
      </c>
      <c r="J220" s="28"/>
    </row>
    <row r="221" spans="3:10" s="13" customFormat="1" ht="12">
      <c r="C221" s="64" t="s">
        <v>291</v>
      </c>
      <c r="D221" s="64"/>
      <c r="E221" s="47">
        <f>SUM(E215:E220)</f>
        <v>197379084.71</v>
      </c>
      <c r="F221" s="47">
        <f>SUM(F215:F220)</f>
        <v>398307743.15</v>
      </c>
      <c r="G221" s="47">
        <f>SUM(G215:G220)</f>
        <v>75733446.11</v>
      </c>
      <c r="H221" s="47">
        <f>SUM(H215:H220)</f>
        <v>151670595.15</v>
      </c>
      <c r="I221" s="47">
        <f>SUM(I215:I220)</f>
        <v>322370594.11</v>
      </c>
      <c r="J221" s="47"/>
    </row>
    <row r="222" spans="3:10" s="15" customFormat="1" ht="12">
      <c r="C222" s="13"/>
      <c r="D222" s="58" t="s">
        <v>284</v>
      </c>
      <c r="E222" s="4">
        <f>E7</f>
        <v>4520726.26</v>
      </c>
      <c r="F222" s="4">
        <f>F7</f>
        <v>8760607.85</v>
      </c>
      <c r="G222" s="4">
        <f>G7</f>
        <v>3507378.0100000002</v>
      </c>
      <c r="H222" s="4">
        <f>H7</f>
        <v>8024960.7</v>
      </c>
      <c r="I222" s="4">
        <f>I7</f>
        <v>4243025.16</v>
      </c>
      <c r="J222" s="28"/>
    </row>
    <row r="223" spans="3:10" s="15" customFormat="1" ht="12">
      <c r="C223" s="59"/>
      <c r="D223" s="59" t="s">
        <v>292</v>
      </c>
      <c r="E223" s="47">
        <f>SUM(E221:E222)</f>
        <v>201899810.97</v>
      </c>
      <c r="F223" s="47">
        <f>SUM(F221:F222)</f>
        <v>407068351</v>
      </c>
      <c r="G223" s="47">
        <f>SUM(G221:G222)</f>
        <v>79240824.12</v>
      </c>
      <c r="H223" s="47">
        <f>SUM(H221:H222)</f>
        <v>159695555.85</v>
      </c>
      <c r="I223" s="47">
        <f>SUM(I221:I222)</f>
        <v>326613619.27000004</v>
      </c>
      <c r="J223" s="28"/>
    </row>
    <row r="224" spans="5:9" ht="12">
      <c r="E224" s="40"/>
      <c r="F224" s="40"/>
      <c r="G224" s="40"/>
      <c r="H224" s="40"/>
      <c r="I224" s="40"/>
    </row>
    <row r="228" spans="1:10" s="15" customFormat="1" ht="12">
      <c r="A228" s="26"/>
      <c r="B228" s="26" t="s">
        <v>0</v>
      </c>
      <c r="C228" s="2"/>
      <c r="D228" s="49" t="s">
        <v>0</v>
      </c>
      <c r="J228" s="6"/>
    </row>
    <row r="229" spans="1:10" s="15" customFormat="1" ht="12">
      <c r="A229" s="35" t="s">
        <v>0</v>
      </c>
      <c r="B229" s="36" t="s">
        <v>0</v>
      </c>
      <c r="C229" s="35" t="s">
        <v>0</v>
      </c>
      <c r="J229" s="6"/>
    </row>
    <row r="230" spans="1:10" s="15" customFormat="1" ht="12">
      <c r="A230" s="41" t="s">
        <v>0</v>
      </c>
      <c r="B230" s="41" t="s">
        <v>0</v>
      </c>
      <c r="C230" s="41" t="s">
        <v>0</v>
      </c>
      <c r="D230" s="56" t="s">
        <v>0</v>
      </c>
      <c r="E230" s="43" t="s">
        <v>0</v>
      </c>
      <c r="F230" s="43" t="s">
        <v>0</v>
      </c>
      <c r="G230" s="28"/>
      <c r="H230" s="28"/>
      <c r="I230" s="43" t="s">
        <v>0</v>
      </c>
      <c r="J230" s="6"/>
    </row>
    <row r="231" spans="1:10" s="15" customFormat="1" ht="12">
      <c r="A231" s="35" t="s">
        <v>0</v>
      </c>
      <c r="B231" s="36" t="s">
        <v>0</v>
      </c>
      <c r="C231" s="35" t="s">
        <v>0</v>
      </c>
      <c r="D231" s="37" t="s">
        <v>0</v>
      </c>
      <c r="J231" s="6"/>
    </row>
    <row r="232" spans="1:10" s="15" customFormat="1" ht="12">
      <c r="A232" s="12"/>
      <c r="B232" s="12"/>
      <c r="C232" s="20"/>
      <c r="D232" s="62"/>
      <c r="E232" s="6"/>
      <c r="F232" s="6"/>
      <c r="G232" s="16"/>
      <c r="H232" s="16"/>
      <c r="I232" s="16"/>
      <c r="J232" s="6"/>
    </row>
  </sheetData>
  <mergeCells count="11">
    <mergeCell ref="I4:I5"/>
    <mergeCell ref="C221:D221"/>
    <mergeCell ref="A6:B6"/>
    <mergeCell ref="C6:D6"/>
    <mergeCell ref="A1:I2"/>
    <mergeCell ref="A3:B5"/>
    <mergeCell ref="C3:D5"/>
    <mergeCell ref="E3:E5"/>
    <mergeCell ref="F3:F5"/>
    <mergeCell ref="G3:I3"/>
    <mergeCell ref="G4:H4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scale="90" r:id="rId1"/>
  <headerFooter alignWithMargins="0">
    <oddHeader>&amp;R&amp;"Arial,Grassetto"&amp;P/&amp;N</oddHeader>
  </headerFooter>
  <rowBreaks count="5" manualBreakCount="5">
    <brk id="46" max="255" man="1"/>
    <brk id="83" max="255" man="1"/>
    <brk id="123" max="255" man="1"/>
    <brk id="166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fsaligari</cp:lastModifiedBy>
  <cp:lastPrinted>2014-07-15T09:19:24Z</cp:lastPrinted>
  <dcterms:modified xsi:type="dcterms:W3CDTF">2014-07-28T08:47:15Z</dcterms:modified>
  <cp:category/>
  <cp:version/>
  <cp:contentType/>
  <cp:contentStatus/>
</cp:coreProperties>
</file>